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ayla365.sharepoint.com/sites/msteams_a8bbcc_805329/Shared Documents/Menetelmäohjeen käyttöönoton ohjausryhmä/"/>
    </mc:Choice>
  </mc:AlternateContent>
  <xr:revisionPtr revIDLastSave="8" documentId="8_{173A7200-4DFD-4441-B8AD-5591282686F3}" xr6:coauthVersionLast="47" xr6:coauthVersionMax="47" xr10:uidLastSave="{2573E233-276D-417D-AB78-848F72FA7CFC}"/>
  <workbookProtection lockStructure="1"/>
  <bookViews>
    <workbookView minimized="1" xWindow="1770" yWindow="1770" windowWidth="14400" windowHeight="7360" activeTab="1" xr2:uid="{00000000-000D-0000-FFFF-FFFF00000000}"/>
  </bookViews>
  <sheets>
    <sheet name="1. Lähtötiedot ja rajaukset" sheetId="1" r:id="rId1"/>
    <sheet name="2. Tulosten syöttö" sheetId="4" r:id="rId2"/>
    <sheet name="2.1 Tulosten raportointi" sheetId="7" r:id="rId3"/>
    <sheet name="___tausta-arvoja" sheetId="6" state="hidden" r:id="rId4"/>
  </sheets>
  <definedNames>
    <definedName name="laskentajakso">'1. Lähtötiedot ja rajaukset'!$E$31</definedName>
    <definedName name="OpenSolver_ChosenSolver" localSheetId="1" hidden="1">CBC</definedName>
    <definedName name="OpenSolver_LinearityCheck" localSheetId="1" hidden="1">1</definedName>
    <definedName name="solver_adj" localSheetId="1" hidden="1">'2. Tulosten syöttö'!#REF!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'2. Tulosten syöttö'!$D$56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3000</definedName>
    <definedName name="solver_ver" localSheetId="1" hidden="1">3</definedName>
    <definedName name="_xlnm.Print_Area" localSheetId="2">'2.1 Tulosten raportointi'!$A:$T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A49" i="4"/>
  <c r="A50" i="4"/>
  <c r="B30" i="4"/>
  <c r="A51" i="4"/>
  <c r="A39" i="4"/>
  <c r="A40" i="4"/>
  <c r="A41" i="4"/>
  <c r="A42" i="4"/>
  <c r="A43" i="4"/>
  <c r="A44" i="4"/>
  <c r="A45" i="4"/>
  <c r="A46" i="4"/>
  <c r="A47" i="4"/>
  <c r="A48" i="4"/>
  <c r="A38" i="4"/>
  <c r="B31" i="4"/>
  <c r="B32" i="4"/>
  <c r="B29" i="4"/>
  <c r="C33" i="4"/>
  <c r="D33" i="4"/>
  <c r="E33" i="4"/>
  <c r="F33" i="4"/>
  <c r="D10" i="4"/>
  <c r="G44" i="7"/>
  <c r="F44" i="7"/>
  <c r="E44" i="7"/>
  <c r="D44" i="7"/>
  <c r="D33" i="7"/>
  <c r="E33" i="7"/>
  <c r="F33" i="7"/>
  <c r="G33" i="7"/>
  <c r="D34" i="7"/>
  <c r="E34" i="7"/>
  <c r="F34" i="7"/>
  <c r="G34" i="7"/>
  <c r="D35" i="7"/>
  <c r="E35" i="7"/>
  <c r="F35" i="7"/>
  <c r="G35" i="7"/>
  <c r="D36" i="7"/>
  <c r="E36" i="7"/>
  <c r="F36" i="7"/>
  <c r="G36" i="7"/>
  <c r="D37" i="7"/>
  <c r="E37" i="7"/>
  <c r="F37" i="7"/>
  <c r="G37" i="7"/>
  <c r="D38" i="7"/>
  <c r="E38" i="7"/>
  <c r="F38" i="7"/>
  <c r="G38" i="7"/>
  <c r="D39" i="7"/>
  <c r="E39" i="7"/>
  <c r="F39" i="7"/>
  <c r="G39" i="7"/>
  <c r="D40" i="7"/>
  <c r="E40" i="7"/>
  <c r="F40" i="7"/>
  <c r="G40" i="7"/>
  <c r="D41" i="7"/>
  <c r="E41" i="7"/>
  <c r="F41" i="7"/>
  <c r="G41" i="7"/>
  <c r="D42" i="7"/>
  <c r="E42" i="7"/>
  <c r="F42" i="7"/>
  <c r="G42" i="7"/>
  <c r="D43" i="7"/>
  <c r="E43" i="7"/>
  <c r="F43" i="7"/>
  <c r="G43" i="7"/>
  <c r="E32" i="7"/>
  <c r="D32" i="7"/>
  <c r="F32" i="7"/>
  <c r="G32" i="7"/>
  <c r="B44" i="7"/>
  <c r="B33" i="7"/>
  <c r="B34" i="7"/>
  <c r="B35" i="7"/>
  <c r="B36" i="7"/>
  <c r="B37" i="7"/>
  <c r="B38" i="7"/>
  <c r="B39" i="7"/>
  <c r="B40" i="7"/>
  <c r="B41" i="7"/>
  <c r="B42" i="7"/>
  <c r="B43" i="7"/>
  <c r="B32" i="7"/>
  <c r="D53" i="7" l="1"/>
  <c r="D54" i="7"/>
  <c r="D55" i="7"/>
  <c r="E55" i="7" s="1"/>
  <c r="D58" i="7"/>
  <c r="E58" i="7" s="1"/>
  <c r="B33" i="4"/>
  <c r="D56" i="7" l="1"/>
  <c r="C10" i="4"/>
  <c r="E10" i="4"/>
  <c r="F10" i="4"/>
  <c r="G10" i="4"/>
  <c r="H10" i="4"/>
  <c r="B10" i="4"/>
  <c r="E43" i="1"/>
  <c r="E42" i="1"/>
  <c r="E41" i="1"/>
  <c r="E37" i="1"/>
  <c r="E38" i="1"/>
  <c r="E39" i="1"/>
  <c r="E35" i="1"/>
  <c r="E36" i="1"/>
  <c r="E31" i="1"/>
  <c r="A5" i="4" s="1"/>
  <c r="I9" i="4"/>
  <c r="C54" i="7" s="1"/>
  <c r="E54" i="7" s="1"/>
  <c r="I8" i="4"/>
  <c r="C53" i="7" l="1"/>
  <c r="C56" i="7" s="1"/>
  <c r="I10" i="4"/>
  <c r="E53" i="7" l="1"/>
  <c r="E56" i="7" s="1"/>
  <c r="D3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C3EDED-6566-496C-8DB7-38B1BF1DFEA6}" keepAlive="1" name="Kysely – suokasv_aluejako" description="Yhteys kyselyyn suokasv_aluejako työkirjassa." type="5" refreshedVersion="0" background="1">
    <dbPr connection="Provider=Microsoft.Mashup.OleDb.1;Data Source=$Workbook$;Location=suokasv_aluejako;Extended Properties=&quot;&quot;" command="SELECT * FROM [suokasv_aluejako]"/>
  </connection>
  <connection id="2" xr16:uid="{7454403E-9446-47DF-90FD-BDDCEEDF57B3}" name="SuoKasvVyoh.shp" type="4" refreshedVersion="0" background="1">
    <webPr xml="1" sourceData="1" url="C:\Users\L909703\Desktop\SuoKasvVyoh.shp.xml" htmlTables="1" htmlFormat="all"/>
  </connection>
</connections>
</file>

<file path=xl/sharedStrings.xml><?xml version="1.0" encoding="utf-8"?>
<sst xmlns="http://schemas.openxmlformats.org/spreadsheetml/2006/main" count="230" uniqueCount="150">
  <si>
    <t>Väylämuodot</t>
  </si>
  <si>
    <t>Hanketyyppi</t>
  </si>
  <si>
    <t>Hankkeeseen sisältyy</t>
  </si>
  <si>
    <t>Suunnitelmavaihe</t>
  </si>
  <si>
    <t>Yleissuunnittelu</t>
  </si>
  <si>
    <t>Rata- tai tiesuunnittelu</t>
  </si>
  <si>
    <t>VAIHTOEHTOJA</t>
  </si>
  <si>
    <t>OLETUSARVOJA</t>
  </si>
  <si>
    <t>Kuljetusmatkat</t>
  </si>
  <si>
    <t>A Ennen käyttöä</t>
  </si>
  <si>
    <t xml:space="preserve">A1–3 Tuotteiden valmistus </t>
  </si>
  <si>
    <t xml:space="preserve">A4 Kuljetukset työmaalle </t>
  </si>
  <si>
    <t xml:space="preserve">A5 Työmaatoiminnot </t>
  </si>
  <si>
    <t>B Käytön aikana</t>
  </si>
  <si>
    <t>B2 Kunnossapito</t>
  </si>
  <si>
    <t xml:space="preserve">C1 Purkutyöt </t>
  </si>
  <si>
    <t xml:space="preserve">C2 Kuljetukset käsittelyyn </t>
  </si>
  <si>
    <t xml:space="preserve">C3 Jätteenkäsittely </t>
  </si>
  <si>
    <t xml:space="preserve">C4 Loppusijoitus </t>
  </si>
  <si>
    <t>D Elinkaaren ulkopuolella</t>
  </si>
  <si>
    <t>Maamassojen kuljetusmatkat</t>
  </si>
  <si>
    <t>Oletusarvo</t>
  </si>
  <si>
    <t>Välivarasto</t>
  </si>
  <si>
    <t>Läjitys</t>
  </si>
  <si>
    <t>Loppusijoitus</t>
  </si>
  <si>
    <t>Sisäiset</t>
  </si>
  <si>
    <t>Tuotavat</t>
  </si>
  <si>
    <t>Muiden tuotteiden kuljetusmatkat</t>
  </si>
  <si>
    <t>Betoni</t>
  </si>
  <si>
    <t>Teräs</t>
  </si>
  <si>
    <t>Muut</t>
  </si>
  <si>
    <t>Oletusarvo (km)</t>
  </si>
  <si>
    <t>Käytetty oletusarvoa</t>
  </si>
  <si>
    <t>Hankekohtainen arvo</t>
  </si>
  <si>
    <t>Käytetty arvo</t>
  </si>
  <si>
    <t>Tuotejärjestelmän ulkopuoliset hyödyt ja haitat</t>
  </si>
  <si>
    <t xml:space="preserve">C Käytön jälkeen </t>
  </si>
  <si>
    <t>Arvioitu lisätietoina</t>
  </si>
  <si>
    <t>Valitse kaikki laskentaan sisältyvät:</t>
  </si>
  <si>
    <t>Väylämuoto</t>
  </si>
  <si>
    <t>Tie</t>
  </si>
  <si>
    <t>Rata</t>
  </si>
  <si>
    <t>Vesi</t>
  </si>
  <si>
    <t xml:space="preserve">Velhon suunnitelma id </t>
  </si>
  <si>
    <t>km</t>
  </si>
  <si>
    <t>kansi m2</t>
  </si>
  <si>
    <t>m</t>
  </si>
  <si>
    <t>Laskentajakso</t>
  </si>
  <si>
    <t>Oletusarvo (v)</t>
  </si>
  <si>
    <t>50 vuotta</t>
  </si>
  <si>
    <t xml:space="preserve">Kuljetusmatkat </t>
  </si>
  <si>
    <t>Arviointimenetelmän versio</t>
  </si>
  <si>
    <t>Laskennan tulokset</t>
  </si>
  <si>
    <t>Yhteensä</t>
  </si>
  <si>
    <t>Rakentamissuunnittelu</t>
  </si>
  <si>
    <t>Kehittämishanke</t>
  </si>
  <si>
    <t>Peruskorjaushanke</t>
  </si>
  <si>
    <t>Kyllä</t>
  </si>
  <si>
    <t>Ei</t>
  </si>
  <si>
    <t>Päästöt (kg CO2e)</t>
  </si>
  <si>
    <t>Sarake1</t>
  </si>
  <si>
    <t>Sarake2</t>
  </si>
  <si>
    <t>Yhteenveto elinkaaren eri vaiheiden päästöistä</t>
  </si>
  <si>
    <t>Moduuli</t>
  </si>
  <si>
    <t>Päästöt arviointiin sisältyvistä elinkaaren vaiheista (kg CO2e)</t>
  </si>
  <si>
    <t>Arviointimenetelmän mukaisesti arvioidut elinkaaren vaiheet</t>
  </si>
  <si>
    <t>Päästöt per kustannukset</t>
  </si>
  <si>
    <t>Sijainti</t>
  </si>
  <si>
    <t>Etelä-Suomi</t>
  </si>
  <si>
    <t>Keski-Suomi</t>
  </si>
  <si>
    <t>Pohjois-Suomi</t>
  </si>
  <si>
    <t>Esisuunnittelu</t>
  </si>
  <si>
    <t>Vesiväylä</t>
  </si>
  <si>
    <t>Silta</t>
  </si>
  <si>
    <t>Tunneli</t>
  </si>
  <si>
    <t>Jalankulku- ja pyöräilyväylä</t>
  </si>
  <si>
    <t>Vesirakentaminen</t>
  </si>
  <si>
    <t>Hanketyypit</t>
  </si>
  <si>
    <t>Hankemuoto</t>
  </si>
  <si>
    <t>Laskennassa käytetyt arvot</t>
  </si>
  <si>
    <t>Hankekohtaiset lisälaskennat</t>
  </si>
  <si>
    <t>Vertailupäästöt (kg CO2e)</t>
  </si>
  <si>
    <t>Kokonaispäästöt (kg CO2e)2</t>
  </si>
  <si>
    <t>1 Maa-, pohja- ja kalliorakenteet</t>
  </si>
  <si>
    <t>2 Päällys- ja pintarakenteet</t>
  </si>
  <si>
    <t>3 Järjestelmät</t>
  </si>
  <si>
    <t>4 Rakennustekniset rakennusosat</t>
  </si>
  <si>
    <t>Päästöt rakennusosa- ja hankenimikkeistön pääryhmien mukaan (kg CO2e)</t>
  </si>
  <si>
    <t>pääryhmä</t>
  </si>
  <si>
    <t>yhteensä</t>
  </si>
  <si>
    <t>Päästöt rakennusosa- ja hankenimikkeistön pääryhmien mukaan</t>
  </si>
  <si>
    <t xml:space="preserve">kgCO2e/€ </t>
  </si>
  <si>
    <t>Muu, mikä:</t>
  </si>
  <si>
    <t xml:space="preserve">C3 Jätteen-käsittely </t>
  </si>
  <si>
    <t xml:space="preserve">C4 Loppu-sijoitus </t>
  </si>
  <si>
    <t>Päästöjakauma rakentamisen ja käytön aikana</t>
  </si>
  <si>
    <t>TULOKSET</t>
  </si>
  <si>
    <t>Koko hanke</t>
  </si>
  <si>
    <t>Päästöt per yksikkö</t>
  </si>
  <si>
    <t/>
  </si>
  <si>
    <t>Katu ja kunnallistekniikka</t>
  </si>
  <si>
    <t>Kunnallistekniikka</t>
  </si>
  <si>
    <t>Puisto/Viheralue</t>
  </si>
  <si>
    <t>Urheilupuisto/ -kenttä</t>
  </si>
  <si>
    <t>Raitiotie</t>
  </si>
  <si>
    <t>Päästöt ja kustannukset hanketyypeittäin (kg CO2e ja €)</t>
  </si>
  <si>
    <t>Päästöt hanketyypeittäin</t>
  </si>
  <si>
    <t>Muu</t>
  </si>
  <si>
    <t>Vaiheen A1-3 päästöt</t>
  </si>
  <si>
    <t>Vaiheen A4 päästöt</t>
  </si>
  <si>
    <t>Vaiheen A5 päästöt</t>
  </si>
  <si>
    <t xml:space="preserve">Vaiheen B4 päästöt * </t>
  </si>
  <si>
    <t>*) B4 sisältää A- ja C-vaiheiden päästöt uusimisten osalta</t>
  </si>
  <si>
    <t>Purkutyöt (C1)</t>
  </si>
  <si>
    <t xml:space="preserve">Työmaatoiminnot (A5) </t>
  </si>
  <si>
    <t>Kuljetukset työmaalle (A4)</t>
  </si>
  <si>
    <t>Tuotteiden valmistus (A1-3)</t>
  </si>
  <si>
    <t>Kuljetukset käsittelyyn (C2)</t>
  </si>
  <si>
    <t>Jätteenkäsittely (C3)</t>
  </si>
  <si>
    <t>Loppusijoitus (C4)</t>
  </si>
  <si>
    <t>versionumeron ja päivämäärän vaihto</t>
  </si>
  <si>
    <t>__tausta-arvoja sheet hide</t>
  </si>
  <si>
    <t>protect lopuksi</t>
  </si>
  <si>
    <t>kenttien nollaus</t>
  </si>
  <si>
    <t>Uuden version luonnin tarkastuslista</t>
  </si>
  <si>
    <t>Elinkaaren vaihe</t>
  </si>
  <si>
    <t>Hanketyypin päästöt ennen käyttöä A1-A5 (kg CO2e)</t>
  </si>
  <si>
    <t>Hanketyypin kustannus ennen käyttöä (€)</t>
  </si>
  <si>
    <t>Hanketyypin kustannus käytön aikana (€, jos saatavilla)</t>
  </si>
  <si>
    <t>A Ennen käyttöä 
(A1-A5 investoinnin toteutus)</t>
  </si>
  <si>
    <t>B Käytön aikana 
(B4 rakennustuotteiden uusiminen)</t>
  </si>
  <si>
    <t>*) Hanketyypit 1. Lähtötiedot ja rajaukset välilehdeltä - hankkeeseen sisältyy -kohdasta</t>
  </si>
  <si>
    <t>Suunnitteluhankkeen perustiedot</t>
  </si>
  <si>
    <t>Raportointipohja versio 1.02</t>
  </si>
  <si>
    <t>Suunnitteluhankkeen nimi</t>
  </si>
  <si>
    <t>Kustannusarvio (€)</t>
  </si>
  <si>
    <t>Suunnitteluhankkeeseen sisältyy</t>
  </si>
  <si>
    <t>Laajuus</t>
  </si>
  <si>
    <t>Pohjanvahvistus</t>
  </si>
  <si>
    <t>Hanketyypit *</t>
  </si>
  <si>
    <t>Hanketyypin päästöt käytön aikana B4 (kg CO2e, jos saatavilla)</t>
  </si>
  <si>
    <t>Suunnitteluhankkeen  tunnusluvut - A1-A5 investoinnin toteutusvaihe</t>
  </si>
  <si>
    <t>Näiden elinkaaren vaiheiden laskenta ei ole arviointimenetelmän mukaan pakollista.</t>
  </si>
  <si>
    <t>Suunnitteluhankekohtaisesti arvioitavaksi sovitut elinkaaren vaiheet</t>
  </si>
  <si>
    <t>Yhteensä (kg CO2e)</t>
  </si>
  <si>
    <t>30 ensimmäisen vuoden käytönaikaiset päästöt eriteltynä</t>
  </si>
  <si>
    <t>B  Käytön aikana 
(B4, 30 vuoden osuus)</t>
  </si>
  <si>
    <t>Suunnitteluhankkeen rajaukset</t>
  </si>
  <si>
    <t>Päästöt muista suunnitteluhankekohtaisesti arvioitavaksi sovituista elinkaaren vaiheista</t>
  </si>
  <si>
    <t>Täytetään soveltuvin osin. Näiden elinkaaren vaiheiden laskenta ei ole arviointimenetelmän mukaan pakollista.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</si>
</sst>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left" vertical="center" indent="10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15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2" borderId="0" xfId="0" applyFill="1" applyAlignment="1">
      <alignment horizontal="center" wrapText="1"/>
    </xf>
    <xf numFmtId="0" fontId="1" fillId="0" borderId="0" xfId="0" applyFont="1" applyAlignment="1">
      <alignment wrapText="1"/>
    </xf>
    <xf numFmtId="0" fontId="10" fillId="0" borderId="0" xfId="0" applyFont="1"/>
    <xf numFmtId="0" fontId="1" fillId="0" borderId="0" xfId="0" applyFont="1"/>
    <xf numFmtId="0" fontId="1" fillId="0" borderId="0" xfId="0" applyFont="1" applyBorder="1"/>
    <xf numFmtId="0" fontId="0" fillId="4" borderId="0" xfId="0" applyFill="1"/>
    <xf numFmtId="0" fontId="14" fillId="4" borderId="0" xfId="0" applyFont="1" applyFill="1"/>
    <xf numFmtId="0" fontId="16" fillId="0" borderId="0" xfId="0" applyFont="1"/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0" fillId="0" borderId="5" xfId="0" applyBorder="1" applyAlignment="1">
      <alignment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/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/>
    </xf>
    <xf numFmtId="0" fontId="0" fillId="5" borderId="5" xfId="0" applyFill="1" applyBorder="1"/>
    <xf numFmtId="0" fontId="0" fillId="0" borderId="5" xfId="0" applyBorder="1" applyAlignment="1">
      <alignment horizontal="right"/>
    </xf>
    <xf numFmtId="0" fontId="3" fillId="0" borderId="5" xfId="0" applyFont="1" applyBorder="1"/>
    <xf numFmtId="0" fontId="0" fillId="0" borderId="8" xfId="0" applyBorder="1" applyAlignment="1">
      <alignment wrapText="1"/>
    </xf>
    <xf numFmtId="0" fontId="0" fillId="0" borderId="8" xfId="0" applyBorder="1"/>
    <xf numFmtId="0" fontId="13" fillId="0" borderId="8" xfId="0" applyFont="1" applyBorder="1"/>
    <xf numFmtId="0" fontId="0" fillId="4" borderId="8" xfId="0" applyFill="1" applyBorder="1"/>
    <xf numFmtId="0" fontId="13" fillId="4" borderId="8" xfId="0" applyFont="1" applyFill="1" applyBorder="1"/>
    <xf numFmtId="0" fontId="17" fillId="4" borderId="8" xfId="0" applyFont="1" applyFill="1" applyBorder="1"/>
    <xf numFmtId="1" fontId="0" fillId="0" borderId="0" xfId="0" applyNumberFormat="1"/>
    <xf numFmtId="0" fontId="0" fillId="0" borderId="0" xfId="0" quotePrefix="1"/>
    <xf numFmtId="0" fontId="0" fillId="0" borderId="5" xfId="0" applyBorder="1" applyAlignment="1">
      <alignment horizontal="left"/>
    </xf>
    <xf numFmtId="0" fontId="0" fillId="0" borderId="0" xfId="0" applyBorder="1"/>
    <xf numFmtId="0" fontId="18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8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5" xfId="0" applyBorder="1" applyAlignment="1">
      <alignment horizontal="left" wrapText="1"/>
    </xf>
    <xf numFmtId="0" fontId="21" fillId="0" borderId="0" xfId="0" applyFont="1"/>
    <xf numFmtId="0" fontId="3" fillId="0" borderId="0" xfId="0" applyFont="1" applyBorder="1" applyAlignment="1"/>
    <xf numFmtId="0" fontId="0" fillId="0" borderId="0" xfId="0" applyFill="1"/>
    <xf numFmtId="0" fontId="1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0" fillId="4" borderId="0" xfId="0" applyFill="1" applyBorder="1"/>
    <xf numFmtId="0" fontId="13" fillId="4" borderId="0" xfId="0" applyFont="1" applyFill="1" applyBorder="1"/>
    <xf numFmtId="0" fontId="17" fillId="4" borderId="0" xfId="0" applyFont="1" applyFill="1" applyBorder="1"/>
    <xf numFmtId="0" fontId="1" fillId="4" borderId="0" xfId="0" applyFont="1" applyFill="1"/>
    <xf numFmtId="2" fontId="1" fillId="4" borderId="0" xfId="0" applyNumberFormat="1" applyFont="1" applyFill="1"/>
    <xf numFmtId="1" fontId="0" fillId="0" borderId="0" xfId="0" applyNumberFormat="1" applyFill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15" fillId="4" borderId="0" xfId="0" applyFont="1" applyFill="1" applyAlignment="1">
      <alignment wrapText="1"/>
    </xf>
    <xf numFmtId="0" fontId="3" fillId="4" borderId="0" xfId="0" applyFont="1" applyFill="1" applyBorder="1" applyAlignment="1"/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right" vertical="center" wrapText="1"/>
    </xf>
    <xf numFmtId="0" fontId="18" fillId="4" borderId="0" xfId="0" applyFont="1" applyFill="1" applyAlignment="1">
      <alignment wrapText="1"/>
    </xf>
    <xf numFmtId="0" fontId="23" fillId="4" borderId="0" xfId="0" applyNumberFormat="1" applyFont="1" applyFill="1" applyAlignment="1">
      <alignment horizontal="left" wrapText="1"/>
    </xf>
    <xf numFmtId="0" fontId="23" fillId="4" borderId="0" xfId="0" applyFont="1" applyFill="1" applyAlignment="1">
      <alignment wrapText="1"/>
    </xf>
    <xf numFmtId="1" fontId="15" fillId="4" borderId="10" xfId="0" quotePrefix="1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wrapText="1"/>
    </xf>
    <xf numFmtId="0" fontId="3" fillId="8" borderId="9" xfId="0" applyFont="1" applyFill="1" applyBorder="1" applyAlignment="1">
      <alignment wrapText="1"/>
    </xf>
    <xf numFmtId="0" fontId="1" fillId="0" borderId="11" xfId="0" applyFont="1" applyBorder="1" applyAlignment="1">
      <alignment horizontal="left"/>
    </xf>
    <xf numFmtId="3" fontId="0" fillId="6" borderId="0" xfId="0" applyNumberFormat="1" applyFill="1" applyAlignment="1" applyProtection="1">
      <alignment horizontal="center" wrapText="1"/>
      <protection locked="0"/>
    </xf>
    <xf numFmtId="3" fontId="0" fillId="6" borderId="0" xfId="0" quotePrefix="1" applyNumberForma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65" fontId="0" fillId="4" borderId="0" xfId="0" applyNumberFormat="1" applyFill="1"/>
    <xf numFmtId="0" fontId="0" fillId="0" borderId="0" xfId="0" applyFill="1" applyBorder="1" applyAlignment="1"/>
    <xf numFmtId="0" fontId="0" fillId="0" borderId="0" xfId="0" applyFill="1" applyBorder="1"/>
    <xf numFmtId="165" fontId="0" fillId="0" borderId="0" xfId="0" applyNumberFormat="1" applyFill="1"/>
    <xf numFmtId="0" fontId="0" fillId="0" borderId="0" xfId="0" applyFill="1" applyBorder="1" applyAlignment="1">
      <alignment wrapText="1"/>
    </xf>
    <xf numFmtId="3" fontId="0" fillId="0" borderId="0" xfId="0" applyNumberFormat="1" applyFont="1" applyFill="1" applyBorder="1" applyAlignment="1" applyProtection="1">
      <alignment horizontal="center" wrapText="1"/>
      <protection locked="0"/>
    </xf>
    <xf numFmtId="3" fontId="0" fillId="3" borderId="10" xfId="0" applyNumberFormat="1" applyFont="1" applyFill="1" applyBorder="1" applyAlignment="1" applyProtection="1">
      <alignment horizontal="center" wrapText="1"/>
      <protection locked="0"/>
    </xf>
    <xf numFmtId="3" fontId="0" fillId="3" borderId="14" xfId="0" applyNumberFormat="1" applyFont="1" applyFill="1" applyBorder="1" applyAlignment="1" applyProtection="1">
      <alignment horizontal="center" wrapText="1"/>
      <protection locked="0"/>
    </xf>
    <xf numFmtId="0" fontId="20" fillId="7" borderId="15" xfId="0" applyFont="1" applyFill="1" applyBorder="1" applyAlignment="1">
      <alignment wrapText="1"/>
    </xf>
    <xf numFmtId="0" fontId="3" fillId="0" borderId="16" xfId="0" applyFont="1" applyFill="1" applyBorder="1" applyAlignment="1"/>
    <xf numFmtId="0" fontId="24" fillId="0" borderId="0" xfId="0" applyFont="1" applyFill="1" applyBorder="1" applyAlignment="1"/>
    <xf numFmtId="3" fontId="1" fillId="0" borderId="16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horizontal="right"/>
    </xf>
    <xf numFmtId="0" fontId="0" fillId="3" borderId="5" xfId="0" applyFill="1" applyBorder="1" applyAlignment="1" applyProtection="1">
      <alignment horizontal="center"/>
      <protection locked="0"/>
    </xf>
    <xf numFmtId="0" fontId="12" fillId="0" borderId="0" xfId="0" applyFont="1"/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/>
    <xf numFmtId="0" fontId="12" fillId="4" borderId="0" xfId="0" applyFont="1" applyFill="1"/>
    <xf numFmtId="14" fontId="1" fillId="0" borderId="0" xfId="0" applyNumberFormat="1" applyFont="1" applyAlignment="1">
      <alignment horizontal="left"/>
    </xf>
    <xf numFmtId="0" fontId="24" fillId="0" borderId="0" xfId="0" applyFont="1"/>
    <xf numFmtId="3" fontId="0" fillId="3" borderId="5" xfId="0" applyNumberFormat="1" applyFill="1" applyBorder="1" applyProtection="1">
      <protection locked="0"/>
    </xf>
    <xf numFmtId="3" fontId="0" fillId="6" borderId="0" xfId="0" applyNumberFormat="1" applyFont="1" applyFill="1" applyBorder="1" applyAlignment="1" applyProtection="1">
      <alignment horizontal="center" wrapText="1"/>
      <protection locked="0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3" fillId="0" borderId="0" xfId="0" applyNumberFormat="1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wrapText="1"/>
    </xf>
    <xf numFmtId="0" fontId="20" fillId="7" borderId="18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horizontal="left" vertical="center" wrapText="1"/>
    </xf>
    <xf numFmtId="3" fontId="15" fillId="4" borderId="0" xfId="0" applyNumberFormat="1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 vertical="center" wrapText="1"/>
    </xf>
    <xf numFmtId="3" fontId="15" fillId="4" borderId="8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3" fontId="15" fillId="4" borderId="10" xfId="0" applyNumberFormat="1" applyFont="1" applyFill="1" applyBorder="1" applyAlignment="1">
      <alignment horizontal="right" vertical="center" wrapText="1"/>
    </xf>
    <xf numFmtId="3" fontId="0" fillId="6" borderId="16" xfId="0" applyNumberFormat="1" applyFill="1" applyBorder="1" applyProtection="1">
      <protection locked="0"/>
    </xf>
    <xf numFmtId="0" fontId="15" fillId="0" borderId="0" xfId="0" applyFont="1" applyAlignment="1"/>
    <xf numFmtId="0" fontId="1" fillId="0" borderId="9" xfId="0" applyFont="1" applyBorder="1" applyAlignment="1">
      <alignment wrapText="1"/>
    </xf>
    <xf numFmtId="3" fontId="1" fillId="0" borderId="10" xfId="0" applyNumberFormat="1" applyFont="1" applyBorder="1"/>
    <xf numFmtId="0" fontId="1" fillId="0" borderId="0" xfId="0" applyFont="1" applyBorder="1" applyAlignment="1">
      <alignment wrapText="1"/>
    </xf>
    <xf numFmtId="3" fontId="0" fillId="0" borderId="0" xfId="0" applyNumberFormat="1" applyFont="1" applyFill="1" applyBorder="1" applyAlignment="1">
      <alignment horizontal="center" wrapText="1"/>
    </xf>
    <xf numFmtId="0" fontId="12" fillId="3" borderId="5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0" borderId="5" xfId="0" applyBorder="1" applyAlignment="1">
      <alignment horizontal="left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164" fontId="0" fillId="3" borderId="11" xfId="0" applyNumberFormat="1" applyFill="1" applyBorder="1" applyAlignment="1" applyProtection="1">
      <alignment horizontal="left"/>
      <protection locked="0"/>
    </xf>
    <xf numFmtId="164" fontId="0" fillId="3" borderId="12" xfId="0" applyNumberFormat="1" applyFill="1" applyBorder="1" applyAlignment="1" applyProtection="1">
      <alignment horizontal="left"/>
      <protection locked="0"/>
    </xf>
    <xf numFmtId="164" fontId="0" fillId="3" borderId="13" xfId="0" applyNumberFormat="1" applyFill="1" applyBorder="1" applyAlignment="1" applyProtection="1">
      <alignment horizontal="left"/>
      <protection locked="0"/>
    </xf>
    <xf numFmtId="0" fontId="0" fillId="4" borderId="0" xfId="0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</cellXfs>
  <cellStyles count="1">
    <cellStyle name="Normaali" xfId="0" builtinId="0"/>
  </cellStyles>
  <dxfs count="4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>
          <bgColor theme="0"/>
        </patternFill>
      </fill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>
          <bgColor theme="0"/>
        </patternFill>
      </fill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/>
        <right/>
        <top/>
        <bottom/>
      </border>
    </dxf>
    <dxf>
      <fill>
        <patternFill>
          <bgColor theme="9" tint="0.79998168889431442"/>
        </patternFill>
      </fill>
      <border>
        <left/>
        <right/>
        <top/>
        <bottom/>
      </border>
    </dxf>
    <dxf>
      <fill>
        <patternFill>
          <bgColor theme="9" tint="0.79998168889431442"/>
        </patternFill>
      </fill>
      <border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64AF"/>
      <color rgb="FF009AFF"/>
      <color rgb="FF4AC2F1"/>
      <color rgb="FF49C0EA"/>
      <color rgb="FF00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w3.org/XML/1998/namespace'">
  <Schema ID="Schema1" Namespace="http://www.w3.org/XML/1998/namespace">
    <xsd:schema xmlns:xsd="http://www.w3.org/2001/XMLSchema" xmlns:xml="http://www.w3.org/XML/1998/namespace" xmlns="" targetNamespace="http://www.w3.org/XML/1998/namespace">
      <xsd:attribute name="lang" type="xsd:string"/>
    </xsd:schema>
  </Schema>
  <Schema ID="Schema2" SchemaRef="Schema1">
    <xsd:schema xmlns:xsd="http://www.w3.org/2001/XMLSchema" xmlns:xml="http://www.w3.org/XML/1998/namespace" xmlns="">
      <xsd:import namespace="http://www.w3.org/XML/1998/namespace"/>
      <xsd:element nillable="true" name="metadata">
        <xsd:complexType>
          <xsd:sequence minOccurs="0">
            <xsd:element minOccurs="0" nillable="true" name="Esri" form="unqualified">
              <xsd:complexType>
                <xsd:sequence minOccurs="0">
                  <xsd:element minOccurs="0" nillable="true" type="xsd:integer" name="CreaDate" form="unqualified"/>
                  <xsd:element minOccurs="0" nillable="true" type="xsd:integer" name="CreaTime" form="unqualified"/>
                  <xsd:element minOccurs="0" nillable="true" type="xsd:double" name="ArcGISFormat" form="unqualified"/>
                  <xsd:element minOccurs="0" nillable="true" type="xsd:string" name="ArcGISstyle" form="unqualified"/>
                  <xsd:element minOccurs="0" nillable="true" type="xsd:string" name="SyncOnce" form="unqualified"/>
                  <xsd:element minOccurs="0" nillable="true" name="DataProperties" form="unqualified">
                    <xsd:complexType>
                      <xsd:sequence minOccurs="0">
                        <xsd:element minOccurs="0" nillable="true" name="itemProps" form="unqualified">
                          <xsd:complexType>
                            <xsd:sequence minOccurs="0">
                              <xsd:element minOccurs="0" nillable="true" name="itemName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itemSize" form="unqualified">
                                <xsd:complexType>
                                  <xsd:simpleContent>
                                    <xsd:extension base="xsd:double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itemLocation" form="unqualified">
                                <xsd:complexType>
                                  <xsd:sequence minOccurs="0">
                                    <xsd:element minOccurs="0" nillable="true" name="linkage" form="unqualified">
                                      <xsd:complexType>
                                        <xsd:simpleContent>
                                          <xsd:extension base="xsd:anyURI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protocol" form="unqualified">
                                      <xsd:complexType>
                                        <xsd:simpleContent>
                                          <xsd:extension base="xsd:string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imsContentType" form="unqualified">
                                <xsd:complexType>
                                  <xsd:simpleContent>
                                    <xsd:extension base="xsd:integer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nativeExtBox" form="unqualified">
                                <xsd:complexType>
                                  <xsd:sequence minOccurs="0">
                                    <xsd:element minOccurs="0" nillable="true" name="west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east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south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north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exTypeCode" form="unqualified">
                                      <xsd:complexType>
                                        <xsd:simpleContent>
                                          <xsd:extension base="xsd:integer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coordRef" form="unqualified">
                          <xsd:complexType>
                            <xsd:sequence minOccurs="0">
                              <xsd:element minOccurs="0" nillable="true" name="type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geogcsn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csUnits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projcsn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peXml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lineage" form="unqualified">
                          <xsd:complexType>
                            <xsd:sequence minOccurs="0">
                              <xsd:element minOccurs="0" nillable="true" name="Process" form="unqualified">
                                <xsd:complexType>
                                  <xsd:simpleContent>
                                    <xsd:extension base="xsd:string">
                                      <xsd:attribute name="Name" form="unqualified" type="xsd:string"/>
                                      <xsd:attribute name="ToolSource" form="unqualified" type="xsd:string"/>
                                      <xsd:attribute name="Date" form="unqualified" type="xsd:integer"/>
                                      <xsd:attribute name="Time" form="unqualified" type="xsd:integer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integer" name="SyncDate" form="unqualified"/>
                  <xsd:element minOccurs="0" nillable="true" type="xsd:integer" name="SyncTime" form="unqualified"/>
                  <xsd:element minOccurs="0" nillable="true" type="xsd:integer" name="ModDate" form="unqualified"/>
                  <xsd:element minOccurs="0" nillable="true" type="xsd:integer" name="ModTime" form="unqualified"/>
                </xsd:sequence>
              </xsd:complexType>
            </xsd:element>
            <xsd:element minOccurs="0" nillable="true" name="mdLang" form="unqualified">
              <xsd:complexType>
                <xsd:sequence minOccurs="0">
                  <xsd:element minOccurs="0" nillable="true" name="languageCode" form="unqualified">
                    <xsd:complexType>
                      <xsd:simpleContent>
                        <xsd:extension base="xsd:string">
                          <xsd:attribute name="value" form="unqualified" type="xsd:string"/>
                        </xsd:extension>
                      </xsd:simpleContent>
                    </xsd:complexType>
                  </xsd:element>
                  <xsd:element minOccurs="0" nillable="true" name="countryCode" form="unqualified">
                    <xsd:complexType>
                      <xsd:attribute name="value" form="unqualified" type="xsd:string"/>
                      <xsd:attribute name="Sync" form="unqualified" type="xsd:string"/>
                    </xsd:complexType>
                  </xsd:element>
                </xsd:sequence>
              </xsd:complexType>
            </xsd:element>
            <xsd:element minOccurs="0" nillable="true" name="mdChar" form="unqualified">
              <xsd:complexType>
                <xsd:sequence minOccurs="0">
                  <xsd:element minOccurs="0" nillable="true" name="CharSetCd" form="unqualified">
                    <xsd:complexType>
                      <xsd:simpleContent>
                        <xsd:extension base="xsd:string">
                          <xsd:attribute name="value" form="unqualified" type="xsd:integer"/>
                        </xsd:extension>
                      </xsd:simpleContent>
                    </xsd:complexType>
                  </xsd:element>
                </xsd:sequence>
              </xsd:complexType>
            </xsd:element>
            <xsd:element minOccurs="0" nillable="true" name="mdHrLv" form="unqualified">
              <xsd:complexType>
                <xsd:sequence minOccurs="0">
                  <xsd:element minOccurs="0" nillable="true" name="ScopeCd" form="unqualified">
                    <xsd:complexType>
                      <xsd:simpleContent>
                        <xsd:extension base="xsd:string">
                          <xsd:attribute name="value" form="unqualified" type="xsd:integer"/>
                        </xsd:extension>
                      </xsd:simpleContent>
                    </xsd:complexType>
                  </xsd:element>
                </xsd:sequence>
              </xsd:complexType>
            </xsd:element>
            <xsd:element minOccurs="0" nillable="true" name="mdContact" form="unqualified">
              <xsd:complexType>
                <xsd:sequence minOccurs="0">
                  <xsd:element minOccurs="0" nillable="true" type="xsd:string" name="rpOrgName" form="unqualified"/>
                  <xsd:element minOccurs="0" nillable="true" name="role" form="unqualified">
                    <xsd:complexType>
                      <xsd:sequence minOccurs="0">
                        <xsd:element minOccurs="0" nillable="true" name="RoleCd" form="unqualified">
                          <xsd:complexType>
                            <xsd:simpleContent>
                              <xsd:extension base="xsd:string">
                                <xsd:attribute name="value" form="unqualified" type="xsd:integer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nillable="true" name="rpCntInfo" form="unqualified">
                    <xsd:complexType>
                      <xsd:sequence minOccurs="0">
                        <xsd:element minOccurs="0" nillable="true" name="cntAddress" form="unqualified">
                          <xsd:complexType>
                            <xsd:sequence minOccurs="0">
                              <xsd:element minOccurs="0" nillable="true" type="xsd:string" name="delPoint" form="unqualified"/>
                              <xsd:element minOccurs="0" nillable="true" type="xsd:string" name="city" form="unqualified"/>
                              <xsd:element minOccurs="0" nillable="true" type="xsd:integer" name="postCode" form="unqualified"/>
                              <xsd:element minOccurs="0" nillable="true" type="xsd:string" name="eMailAdd" form="unqualified"/>
                            </xsd:sequence>
                          </xsd:complexType>
                        </xsd:element>
                        <xsd:element minOccurs="0" nillable="true" name="cntPhone" form="unqualified">
                          <xsd:complexType>
                            <xsd:sequence minOccurs="0">
                              <xsd:element minOccurs="0" nillable="true" type="xsd:string" name="voice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istInfo" form="unqualified">
              <xsd:complexType>
                <xsd:sequence minOccurs="0">
                  <xsd:element minOccurs="0" nillable="true" name="distributor" form="unqualified">
                    <xsd:complexType>
                      <xsd:sequence minOccurs="0">
                        <xsd:element minOccurs="0" nillable="true" name="distorTran" form="unqualified">
                          <xsd:complexType>
                            <xsd:sequence minOccurs="0">
                              <xsd:element minOccurs="0" nillable="true" name="onLineSrc" form="unqualified">
                                <xsd:complexType>
                                  <xsd:sequence minOccurs="0">
                                    <xsd:element minOccurs="0" nillable="true" type="xsd:double" name="orDesc" form="unqualified"/>
                                    <xsd:element minOccurs="0" nillable="true" type="xsd:anyURI" name="OnLinkage" form="unqualified"/>
                                    <xsd:element minOccurs="0" nillable="true" name="orFunct" form="unqualified">
                                      <xsd:complexType>
                                        <xsd:sequence minOccurs="0">
                                          <xsd:element minOccurs="0" nillable="true" name="OnFunctCd" form="unqualified">
                                            <xsd:complexType>
                                              <xsd:attribute name="value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istorFormat" form="unqualified">
                          <xsd:complexType>
                            <xsd:sequence minOccurs="0">
                              <xsd:element minOccurs="0" nillable="true" type="xsd:string" name="formatVer" form="unqualified"/>
                              <xsd:element minOccurs="0" nillable="true" type="xsd:string" name="checkValue" form="unqualified"/>
                              <xsd:element minOccurs="0" maxOccurs="unbounded" nillable="true" name="formatName" form="unqualified">
                                <xsd:complexType>
                                  <xsd:simpleContent>
                                    <xsd:extension base="xsd:string">
                                      <xsd:attribute name="value" form="unqualified" type="xsd:string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istorCont" form="unqualified">
                          <xsd:complexType>
                            <xsd:sequence minOccurs="0">
                              <xsd:element minOccurs="0" nillable="true" type="xsd:string" name="checkValue" form="unqualified"/>
                              <xsd:element minOccurs="0" nillable="true" name="role" form="unqualified">
                                <xsd:complexType>
                                  <xsd:sequence minOccurs="0">
                                    <xsd:element minOccurs="0" nillable="true" name="RoleCd" form="unqualified">
                                      <xsd:complexType>
                                        <xsd:simpleContent>
                                          <xsd:extension base="xsd:string">
                                            <xsd:attribute name="value" form="unqualified" type="xsd:integer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distFormat" form="unqualified">
                    <xsd:complexType>
                      <xsd:sequence minOccurs="0">
                        <xsd:element minOccurs="0" nillable="true" name="formatName" form="unqualified">
                          <xsd:complexType>
                            <xsd:simpleContent>
                              <xsd:extension base="xsd:string">
                                <xsd:attribute name="Sync" form="unqualified" type="xsd:string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nillable="true" name="distTranOps" form="unqualified">
                    <xsd:complexType>
                      <xsd:sequence minOccurs="0">
                        <xsd:element minOccurs="0" nillable="true" name="transSize" form="unqualified">
                          <xsd:complexType>
                            <xsd:simpleContent>
                              <xsd:extension base="xsd:double">
                                <xsd:attribute name="Sync" form="unqualified" type="xsd:string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IdInfo" form="unqualified">
              <xsd:complexType>
                <xsd:sequence minOccurs="0" maxOccurs="unbounded">
                  <xsd:element minOccurs="0" nillable="true" name="dataLang" form="unqualified">
                    <xsd:complexType>
                      <xsd:sequence minOccurs="0">
                        <xsd:element minOccurs="0" nillable="true" name="languageCode" form="unqualified">
                          <xsd:complexType>
                            <xsd:simpleContent>
                              <xsd:extension base="xsd:string">
                                <xsd:attribute name="value" form="unqualified" type="xsd:string"/>
                              </xsd:extension>
                            </xsd:simpleContent>
                          </xsd:complexType>
                        </xsd:element>
                        <xsd:element minOccurs="0" nillable="true" name="countryCode" form="unqualified">
                          <xsd:complexType>
                            <xsd:attribute name="value" form="unqualified" type="xsd:string"/>
                            <xsd:attribute name="Sync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idCitation" form="unqualified">
                    <xsd:complexType>
                      <xsd:sequence minOccurs="0">
                        <xsd:element minOccurs="0" nillable="true" type="xsd:string" name="resAltTitle" form="unqualified"/>
                        <xsd:element minOccurs="0" nillable="true" type="xsd:date" name="resEdDate" form="unqualified"/>
                        <xsd:element minOccurs="0" nillable="true" name="resRefDate" form="unqualified">
                          <xsd:complexType>
                            <xsd:sequence minOccurs="0">
                              <xsd:element minOccurs="0" nillable="true" type="xsd:date" name="refDate" form="unqualified"/>
                              <xsd:element minOccurs="0" nillable="true" name="refDateType" form="unqualified">
                                <xsd:complexType>
                                  <xsd:sequence minOccurs="0">
                                    <xsd:element minOccurs="0" nillable="true" name="DateTypCd" form="unqualified">
                                      <xsd:complexType>
                                        <xsd:simpleContent>
                                          <xsd:extension base="xsd:string">
                                            <xsd:attribute name="value" form="unqualified" type="xsd:integer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integer" name="citId" form="unqualified"/>
                        <xsd:element minOccurs="0" nillable="true" type="xsd:string" name="citIdType" form="unqualified"/>
                        <xsd:element minOccurs="0" nillable="true" name="citRespParty" form="unqualified">
                          <xsd:complexType>
                            <xsd:sequence minOccurs="0">
                              <xsd:element minOccurs="0" nillable="true" type="xsd:string" name="rpOrgName" form="unqualified"/>
                              <xsd:element minOccurs="0" nillable="true" name="role" form="unqualified">
                                <xsd:complexType>
                                  <xsd:sequence minOccurs="0">
                                    <xsd:element minOccurs="0" nillable="true" name="RoleCd" form="unqualified">
                                      <xsd:complexType>
                                        <xsd:simpleContent>
                                          <xsd:extension base="xsd:string">
                                            <xsd:attribute name="value" form="unqualified" type="xsd:integer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pCntInfo" form="unqualified">
                                <xsd:complexType>
                                  <xsd:sequence minOccurs="0">
                                    <xsd:element minOccurs="0" nillable="true" name="cntAddress" form="unqualified">
                                      <xsd:complexType>
                                        <xsd:sequence minOccurs="0">
                                          <xsd:element minOccurs="0" nillable="true" type="xsd:string" name="delPoint" form="unqualified"/>
                                          <xsd:element minOccurs="0" nillable="true" type="xsd:string" name="city" form="unqualified"/>
                                          <xsd:element minOccurs="0" nillable="true" type="xsd:integer" name="postCode" form="unqualified"/>
                                          <xsd:element minOccurs="0" nillable="true" type="xsd:string" name="eMailAdd" form="unqualified"/>
                                        </xsd:sequence>
                                      </xsd:complexType>
                                    </xsd:element>
                                    <xsd:element minOccurs="0" nillable="true" name="cntPhone" form="unqualified">
                                      <xsd:complexType>
                                        <xsd:sequence minOccurs="0">
                                          <xsd:element minOccurs="0" nillable="true" type="xsd:string" name="voiceNum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resTitle" form="unqualified">
                          <xsd:complexType>
                            <xsd:simpleContent>
                              <xsd:extension base="xsd:string">
                                <xsd:attribute name="Sync" form="unqualified" type="xsd:string"/>
                              </xsd:extension>
                            </xsd:simpleContent>
                          </xsd:complexType>
                        </xsd:element>
                        <xsd:element minOccurs="0" nillable="true" name="presForm" form="unqualified">
                          <xsd:complexType>
                            <xsd:sequence minOccurs="0">
                              <xsd:element minOccurs="0" nillable="true" name="PresFormCd" form="unqualified">
                                <xsd:complexType>
                                  <xsd:attribute name="value" form="unqualified" type="xsd:integer"/>
                                  <xsd:attribute name="Sync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spatRpType" form="unqualified">
                    <xsd:complexType>
                      <xsd:sequence minOccurs="0">
                        <xsd:element minOccurs="0" nillable="true" name="SpatRepTypCd" form="unqualified">
                          <xsd:complexType>
                            <xsd:simpleContent>
                              <xsd:extension base="xsd:string">
                                <xsd:attribute name="value" form="unqualified" type="xsd:integer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maxOccurs="unbounded" nillable="true" name="dataExt" form="unqualified">
                    <xsd:complexType>
                      <xsd:all>
                        <xsd:element minOccurs="0" nillable="true" name="tempEle" form="unqualified">
                          <xsd:complexType>
                            <xsd:sequence minOccurs="0">
                              <xsd:element minOccurs="0" nillable="true" name="TempExtent" form="unqualified">
                                <xsd:complexType>
                                  <xsd:sequence minOccurs="0">
                                    <xsd:element minOccurs="0" nillable="true" name="exTemp" form="unqualified">
                                      <xsd:complexType>
                                        <xsd:sequence minOccurs="0">
                                          <xsd:element minOccurs="0" nillable="true" name="TM_GeometricPrimitive" form="unqualified">
                                            <xsd:complexType>
                                              <xsd:sequence minOccurs="0">
                                                <xsd:element minOccurs="0" nillable="true" name="TM_Period" form="unqualified">
                                                  <xsd:complexType>
                                                    <xsd:sequence minOccurs="0">
                                                      <xsd:element minOccurs="0" nillable="true" type="xsd:date" name="begin" form="unqualified"/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geoEle" form="unqualified">
                          <xsd:complexType>
                            <xsd:sequence minOccurs="0">
                              <xsd:element minOccurs="0" nillable="true" name="GeoBndBox" form="unqualified">
                                <xsd:complexType>
                                  <xsd:sequence minOccurs="0">
                                    <xsd:element minOccurs="0" nillable="true" name="exTypeCode" form="unqualified">
                                      <xsd:complexType>
                                        <xsd:simpleContent>
                                          <xsd:extension base="xsd:integer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west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east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north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  <xsd:element minOccurs="0" nillable="true" name="southBL" form="unqualified">
                                      <xsd:complexType>
                                        <xsd:simpleContent>
                                          <xsd:extension base="xsd:double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  <xsd:attribute name="esriExtentTyp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all>
                    </xsd:complexType>
                  </xsd:element>
                  <xsd:element minOccurs="0" nillable="true" name="idStatus" form="unqualified">
                    <xsd:complexType>
                      <xsd:sequence minOccurs="0">
                        <xsd:element minOccurs="0" nillable="true" name="ProgCd" form="unqualified">
                          <xsd:complexType>
                            <xsd:simpleContent>
                              <xsd:extension base="xsd:string">
                                <xsd:attribute name="value" form="unqualified" type="xsd:integer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idAbs" form="unqualified"/>
                  <xsd:element minOccurs="0" nillable="true" type="xsd:string" name="idPurp" form="unqualified"/>
                  <xsd:element minOccurs="0" nillable="true" name="tpCat" form="unqualified">
                    <xsd:complexType>
                      <xsd:sequence minOccurs="0">
                        <xsd:element minOccurs="0" nillable="true" name="TopicCatCd" form="unqualified">
                          <xsd:complexType>
                            <xsd:simpleContent>
                              <xsd:extension base="xsd:string">
                                <xsd:attribute name="value" form="unqualified" type="xsd:integer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maxOccurs="unbounded" nillable="true" name="descKeys" form="unqualified">
                    <xsd:complexType>
                      <xsd:sequence minOccurs="0">
                        <xsd:element minOccurs="0" nillable="true" name="keyTyp" form="unqualified">
                          <xsd:complexType>
                            <xsd:sequence minOccurs="0">
                              <xsd:element minOccurs="0" nillable="true" name="KeyTypCd" form="unqualified">
                                <xsd:complexType>
                                  <xsd:simpleContent>
                                    <xsd:extension base="xsd:string">
                                      <xsd:attribute name="value" form="unqualified" type="xsd:integer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type="xsd:string" name="keyword" form="unqualified"/>
                        <xsd:element minOccurs="0" nillable="true" name="thesaName" form="unqualified">
                          <xsd:complexType>
                            <xsd:sequence minOccurs="0">
                              <xsd:element minOccurs="0" nillable="true" type="xsd:string" name="resTitle" form="unqualified"/>
                              <xsd:element minOccurs="0" nillable="true" name="Citation" form="unqualified">
                                <xsd:complexType>
                                  <xsd:sequence minOccurs="0">
                                    <xsd:element minOccurs="0" nillable="true" name="resRefDate" form="unqualified">
                                      <xsd:complexType>
                                        <xsd:sequence minOccurs="0">
                                          <xsd:element minOccurs="0" nillable="true" name="DateRef" form="unqualified">
                                            <xsd:complexType>
                                              <xsd:sequence minOccurs="0">
                                                <xsd:element minOccurs="0" nillable="true" type="xsd:date" name="refDate" form="unqualified"/>
                                                <xsd:element minOccurs="0" nillable="true" name="refDateType" form="unqualified">
                                                  <xsd:complexType>
                                                    <xsd:sequence minOccurs="0">
                                                      <xsd:element minOccurs="0" nillable="true" name="DateTypCd" form="unqualified">
                                                        <xsd:complexType>
                                                          <xsd:simpleContent>
                                                            <xsd:extension base="xsd:string">
                                                              <xsd:attribute name="value" form="unqualified" type="xsd:integer"/>
                                                            </xsd:extension>
                                                          </xsd:simpleContent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resConst" form="unqualified">
                    <xsd:complexType>
                      <xsd:sequence minOccurs="0">
                        <xsd:element minOccurs="0" nillable="true" name="Consts" form="unqualified">
                          <xsd:complexType>
                            <xsd:sequence minOccurs="0">
                              <xsd:element minOccurs="0" nillable="true" type="xsd:string" name="useLimit" form="unqualified"/>
                            </xsd:sequence>
                          </xsd:complexType>
                        </xsd:element>
                        <xsd:element minOccurs="0" nillable="true" name="LegConsts" form="unqualified">
                          <xsd:complexType>
                            <xsd:sequence minOccurs="0">
                              <xsd:element minOccurs="0" nillable="true" name="accessConsts" form="unqualified">
                                <xsd:complexType>
                                  <xsd:sequence minOccurs="0">
                                    <xsd:element minOccurs="0" nillable="true" name="RestrictCd" form="unqualified">
                                      <xsd:complexType>
                                        <xsd:simpleContent>
                                          <xsd:extension base="xsd:string">
                                            <xsd:attribute name="value" form="unqualified" type="xsd:integer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useConsts" form="unqualified">
                                <xsd:complexType>
                                  <xsd:sequence minOccurs="0">
                                    <xsd:element minOccurs="0" nillable="true" name="RestrictCd" form="unqualified">
                                      <xsd:complexType>
                                        <xsd:simpleContent>
                                          <xsd:extension base="xsd:string">
                                            <xsd:attribute name="value" form="unqualified" type="xsd:integer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type="xsd:string" name="othConsts" form="unqualified"/>
                            </xsd:sequence>
                          </xsd:complexType>
                        </xsd:element>
                        <xsd:element minOccurs="0" nillable="true" name="SecConsts" form="unqualified">
                          <xsd:complexType>
                            <xsd:sequence minOccurs="0">
                              <xsd:element minOccurs="0" nillable="true" name="class" form="unqualified">
                                <xsd:complexType>
                                  <xsd:sequence minOccurs="0">
                                    <xsd:element minOccurs="0" nillable="true" name="ClasscationCd" form="unqualified">
                                      <xsd:complexType>
                                        <xsd:simpleContent>
                                          <xsd:extension base="xsd:string">
                                            <xsd:attribute name="value" form="unqualified" type="xsd:integer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resMaint" form="unqualified">
                    <xsd:complexType>
                      <xsd:sequence minOccurs="0">
                        <xsd:element minOccurs="0" nillable="true" name="maintFreq" form="unqualified">
                          <xsd:complexType>
                            <xsd:sequence minOccurs="0">
                              <xsd:element minOccurs="0" nillable="true" name="MaintFreqCd" form="unqualified">
                                <xsd:complexType>
                                  <xsd:simpleContent>
                                    <xsd:extension base="xsd:string">
                                      <xsd:attribute name="value" form="unqualified" type="xsd:integer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maintScp" form="unqualified">
                          <xsd:complexType>
                            <xsd:sequence minOccurs="0">
                              <xsd:element minOccurs="0" nillable="true" name="ScopeCd" form="unqualified">
                                <xsd:complexType>
                                  <xsd:simpleContent>
                                    <xsd:extension base="xsd:string">
                                      <xsd:attribute name="value" form="unqualified" type="xsd:integer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idCredit" form="unqualified">
                    <xsd:complexType>
                      <xsd:sequence minOccurs="0">
                        <xsd:element minOccurs="0" maxOccurs="unbounded" nillable="true" name="CreditCd" form="unqualified">
                          <xsd:complexType>
                            <xsd:simpleContent>
                              <xsd:extension base="xsd:string">
                                <xsd:attribute name="value" form="unqualified" type="xsd:integer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nillable="true" name="GraphOver" form="unqualified">
                    <xsd:complexType>
                      <xsd:sequence minOccurs="0">
                        <xsd:element minOccurs="0" nillable="true" type="xsd:anyURI" name="bgFileName" form="unqualified"/>
                      </xsd:sequence>
                    </xsd:complexType>
                  </xsd:element>
                  <xsd:element minOccurs="0" nillable="true" name="envirDesc" form="unqualified">
                    <xsd:complexType>
                      <xsd:simpleContent>
                        <xsd:extension base="xsd:string">
                          <xsd:attribute name="Sync" form="unqualified" type="xsd:string"/>
                        </xsd:extension>
                      </xsd:simpleContent>
                    </xsd:complexType>
                  </xsd:element>
                </xsd:sequence>
              </xsd:complexType>
            </xsd:element>
            <xsd:element minOccurs="0" nillable="true" name="appSchInfo" form="unqualified">
              <xsd:complexType>
                <xsd:sequence minOccurs="0">
                  <xsd:element minOccurs="0" nillable="true" type="xsd:anyURI" name="asGraFile" form="unqualified"/>
                </xsd:sequence>
              </xsd:complexType>
            </xsd:element>
            <xsd:element minOccurs="0" nillable="true" name="dqInfo" form="unqualified">
              <xsd:complexType>
                <xsd:sequence minOccurs="0">
                  <xsd:element minOccurs="0" nillable="true" name="dataLineage" form="unqualified">
                    <xsd:complexType>
                      <xsd:sequence minOccurs="0">
                        <xsd:element minOccurs="0" nillable="true" type="xsd:string" name="statement" form="unqualified"/>
                      </xsd:sequence>
                    </xsd:complexType>
                  </xsd:element>
                  <xsd:element minOccurs="0" nillable="true" name="dqReport" form="unqualified">
                    <xsd:complexType>
                      <xsd:sequence minOccurs="0">
                        <xsd:element minOccurs="0" nillable="true" name="DQDomConsis" form="unqualified">
                          <xsd:complexType>
                            <xsd:sequence minOccurs="0">
                              <xsd:element minOccurs="0" nillable="true" name="measResult" form="unqualified">
                                <xsd:complexType>
                                  <xsd:sequence minOccurs="0">
                                    <xsd:element minOccurs="0" nillable="true" name="ConResult" form="unqualified">
                                      <xsd:complexType>
                                        <xsd:sequence minOccurs="0">
                                          <xsd:element minOccurs="0" nillable="true" type="xsd:boolean" name="conPass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spatRepInfo" form="unqualified">
              <xsd:complexType>
                <xsd:sequence minOccurs="0">
                  <xsd:element minOccurs="0" nillable="true" name="VectSpatRep" form="unqualified">
                    <xsd:complexType>
                      <xsd:sequence minOccurs="0">
                        <xsd:element minOccurs="0" nillable="true" name="geometObjs" form="unqualified">
                          <xsd:complexType>
                            <xsd:sequence minOccurs="0">
                              <xsd:element minOccurs="0" nillable="true" name="geoObjTyp" form="unqualified">
                                <xsd:complexType>
                                  <xsd:sequence minOccurs="0">
                                    <xsd:element minOccurs="0" nillable="true" name="GeoObjTypCd" form="unqualified">
                                      <xsd:complexType>
                                        <xsd:attribute name="value" form="unqualified" type="xsd:integer"/>
                                        <xsd:attribute name="Sync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geoObjCnt" form="unqualified">
                                <xsd:complexType>
                                  <xsd:simpleContent>
                                    <xsd:extension base="xsd:integer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</xsd:sequence>
                            <xsd:attribute name="Name" form="unqualified" type="xsd:string"/>
                          </xsd:complexType>
                        </xsd:element>
                        <xsd:element minOccurs="0" nillable="true" name="topLvl" form="unqualified">
                          <xsd:complexType>
                            <xsd:sequence minOccurs="0">
                              <xsd:element minOccurs="0" nillable="true" name="TopoLevCd" form="unqualified">
                                <xsd:complexType>
                                  <xsd:attribute name="value" form="unqualified" type="xsd:integer"/>
                                  <xsd:attribute name="Sync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refSysInfo" form="unqualified">
              <xsd:complexType>
                <xsd:sequence minOccurs="0">
                  <xsd:element minOccurs="0" nillable="true" name="RefSystem" form="unqualified">
                    <xsd:complexType>
                      <xsd:sequence minOccurs="0">
                        <xsd:element minOccurs="0" nillable="true" name="refSysID" form="unqualified">
                          <xsd:complexType>
                            <xsd:sequence minOccurs="0">
                              <xsd:element minOccurs="0" nillable="true" name="identCode" form="unqualified">
                                <xsd:complexType>
                                  <xsd:simpleContent>
                                    <xsd:extension base="xsd:string">
                                      <xsd:attribute name="value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identAuth" form="unqualified">
                                <xsd:complexType>
                                  <xsd:sequence minOccurs="0">
                                    <xsd:element minOccurs="0" nillable="true" type="xsd:string" name="citIdType" form="unqualified"/>
                                  </xsd:sequence>
                                </xsd:complexType>
                              </xsd:element>
                              <xsd:element minOccurs="0" nillable="true" name="idCodeSpace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idVersion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eainfo" form="unqualified">
              <xsd:complexType>
                <xsd:sequence minOccurs="0">
                  <xsd:element minOccurs="0" nillable="true" name="detailed" form="unqualified">
                    <xsd:complexType>
                      <xsd:sequence minOccurs="0">
                        <xsd:element minOccurs="0" nillable="true" name="enttyp" form="unqualified">
                          <xsd:complexType>
                            <xsd:sequence minOccurs="0">
                              <xsd:element minOccurs="0" nillable="true" name="enttypl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enttypt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enttypc" form="unqualified">
                                <xsd:complexType>
                                  <xsd:simpleContent>
                                    <xsd:extension base="xsd:integer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attr" form="unqualified">
                          <xsd:complexType>
                            <xsd:sequence minOccurs="0">
                              <xsd:element minOccurs="0" nillable="true" name="attrlabl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talias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trtype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twidth" form="unqualified">
                                <xsd:complexType>
                                  <xsd:simpleContent>
                                    <xsd:extension base="xsd:integer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precis" form="unqualified">
                                <xsd:complexType>
                                  <xsd:simpleContent>
                                    <xsd:extension base="xsd:integer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tscale" form="unqualified">
                                <xsd:complexType>
                                  <xsd:simpleContent>
                                    <xsd:extension base="xsd:integer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trdef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trdefs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attrdomv" form="unqualified">
                                <xsd:complexType>
                                  <xsd:sequence minOccurs="0">
                                    <xsd:element minOccurs="0" nillable="true" name="udom" form="unqualified">
                                      <xsd:complexType>
                                        <xsd:simpleContent>
                                          <xsd:extension base="xsd:string">
                                            <xsd:attribute name="Sync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Name" form="unqualified" type="xsd:string"/>
                    </xsd:complexType>
                  </xsd:element>
                  <xsd:element minOccurs="0" nillable="true" name="overview" form="unqualified">
                    <xsd:complexType>
                      <xsd:sequence minOccurs="0">
                        <xsd:element minOccurs="0" nillable="true" type="xsd:string" name="eadetci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mdHrLvName" form="unqualified">
              <xsd:complexType>
                <xsd:simpleContent>
                  <xsd:extension base="xsd:string">
                    <xsd:attribute name="Sync" form="unqualified" type="xsd:string"/>
                  </xsd:extension>
                </xsd:simpleContent>
              </xsd:complexType>
            </xsd:element>
            <xsd:element minOccurs="0" nillable="true" name="spdoinfo" form="unqualified">
              <xsd:complexType>
                <xsd:sequence minOccurs="0">
                  <xsd:element minOccurs="0" nillable="true" name="ptvctinf" form="unqualified">
                    <xsd:complexType>
                      <xsd:sequence minOccurs="0">
                        <xsd:element minOccurs="0" nillable="true" name="esriterm" form="unqualified">
                          <xsd:complexType>
                            <xsd:sequence minOccurs="0">
                              <xsd:element minOccurs="0" nillable="true" name="efeatyp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efeageom" form="unqualified">
                                <xsd:complexType>
                                  <xsd:attribute name="code" form="unqualified" type="xsd:integer"/>
                                  <xsd:attribute name="Sync" form="unqualified" type="xsd:string"/>
                                </xsd:complexType>
                              </xsd:element>
                              <xsd:element minOccurs="0" nillable="true" name="esritopo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efeacnt" form="unqualified">
                                <xsd:complexType>
                                  <xsd:simpleContent>
                                    <xsd:extension base="xsd:integer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spindex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  <xsd:element minOccurs="0" nillable="true" name="linrefer" form="unqualified">
                                <xsd:complexType>
                                  <xsd:simpleContent>
                                    <xsd:extension base="xsd:string">
                                      <xsd:attribute name="Sync" form="unqualified" type="xsd:string"/>
                                    </xsd:extension>
                                  </xsd:simpleContent>
                                </xsd:complexType>
                              </xsd:element>
                            </xsd:sequence>
                            <xsd:attribute name="Nam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mdDateSt" form="unqualified">
              <xsd:complexType>
                <xsd:simpleContent>
                  <xsd:extension base="xsd:integer">
                    <xsd:attribute name="Sync" form="unqualified" type="xsd:string"/>
                  </xsd:extension>
                </xsd:simpleContent>
              </xsd:complexType>
            </xsd:element>
          </xsd:sequence>
          <xsd:attribute ref="xml:lang"/>
        </xsd:complexType>
      </xsd:element>
    </xsd:schema>
  </Schema>
  <Map ID="1" Name="metadata-määritys" RootElement="metadata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5" Type="http://schemas.openxmlformats.org/officeDocument/2006/relationships/xmlMaps" Target="xmlMaps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Tulosten syöttö'!$B$7</c:f>
              <c:strCache>
                <c:ptCount val="1"/>
                <c:pt idx="0">
                  <c:v>Tuotteiden valmistus (A1-3)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 Tulosten syöttö'!$A$8:$A$9</c:f>
              <c:strCache>
                <c:ptCount val="2"/>
                <c:pt idx="0">
                  <c:v>A Ennen käyttöä 
(A1-A5 investoinnin toteutus)</c:v>
                </c:pt>
                <c:pt idx="1">
                  <c:v>B Käytön aikana 
(B4 rakennustuotteiden uusiminen)</c:v>
                </c:pt>
              </c:strCache>
            </c:strRef>
          </c:cat>
          <c:val>
            <c:numRef>
              <c:f>'2. Tulosten syöttö'!$B$8:$B$9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6F9-4426-ACDB-3D0F254289E6}"/>
            </c:ext>
          </c:extLst>
        </c:ser>
        <c:ser>
          <c:idx val="1"/>
          <c:order val="1"/>
          <c:tx>
            <c:strRef>
              <c:f>'2. Tulosten syöttö'!$C$7</c:f>
              <c:strCache>
                <c:ptCount val="1"/>
                <c:pt idx="0">
                  <c:v>Kuljetukset työmaalle (A4)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 Tulosten syöttö'!$A$8:$A$9</c:f>
              <c:strCache>
                <c:ptCount val="2"/>
                <c:pt idx="0">
                  <c:v>A Ennen käyttöä 
(A1-A5 investoinnin toteutus)</c:v>
                </c:pt>
                <c:pt idx="1">
                  <c:v>B Käytön aikana 
(B4 rakennustuotteiden uusiminen)</c:v>
                </c:pt>
              </c:strCache>
            </c:strRef>
          </c:cat>
          <c:val>
            <c:numRef>
              <c:f>'2. Tulosten syöttö'!$C$8:$C$9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26F9-4426-ACDB-3D0F254289E6}"/>
            </c:ext>
          </c:extLst>
        </c:ser>
        <c:ser>
          <c:idx val="2"/>
          <c:order val="2"/>
          <c:tx>
            <c:strRef>
              <c:f>'2. Tulosten syöttö'!$D$7</c:f>
              <c:strCache>
                <c:ptCount val="1"/>
                <c:pt idx="0">
                  <c:v>Työmaatoiminnot (A5)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 Tulosten syöttö'!$A$8:$A$9</c:f>
              <c:strCache>
                <c:ptCount val="2"/>
                <c:pt idx="0">
                  <c:v>A Ennen käyttöä 
(A1-A5 investoinnin toteutus)</c:v>
                </c:pt>
                <c:pt idx="1">
                  <c:v>B Käytön aikana 
(B4 rakennustuotteiden uusiminen)</c:v>
                </c:pt>
              </c:strCache>
            </c:strRef>
          </c:cat>
          <c:val>
            <c:numRef>
              <c:f>'2. Tulosten syöttö'!$D$8:$D$9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26F9-4426-ACDB-3D0F254289E6}"/>
            </c:ext>
          </c:extLst>
        </c:ser>
        <c:ser>
          <c:idx val="3"/>
          <c:order val="3"/>
          <c:tx>
            <c:strRef>
              <c:f>'2. Tulosten syöttö'!$E$7</c:f>
              <c:strCache>
                <c:ptCount val="1"/>
                <c:pt idx="0">
                  <c:v>Purkutyöt (C1)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 Tulosten syöttö'!$A$8:$A$9</c:f>
              <c:strCache>
                <c:ptCount val="2"/>
                <c:pt idx="0">
                  <c:v>A Ennen käyttöä 
(A1-A5 investoinnin toteutus)</c:v>
                </c:pt>
                <c:pt idx="1">
                  <c:v>B Käytön aikana 
(B4 rakennustuotteiden uusiminen)</c:v>
                </c:pt>
              </c:strCache>
            </c:strRef>
          </c:cat>
          <c:val>
            <c:numRef>
              <c:f>'2. Tulosten syöttö'!$E$8:$E$9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148-40C5-B1D2-C734EDA242D1}"/>
            </c:ext>
          </c:extLst>
        </c:ser>
        <c:ser>
          <c:idx val="4"/>
          <c:order val="4"/>
          <c:tx>
            <c:strRef>
              <c:f>'2. Tulosten syöttö'!$F$7</c:f>
              <c:strCache>
                <c:ptCount val="1"/>
                <c:pt idx="0">
                  <c:v>Kuljetukset käsittelyyn (C2)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 Tulosten syöttö'!$A$8:$A$9</c:f>
              <c:strCache>
                <c:ptCount val="2"/>
                <c:pt idx="0">
                  <c:v>A Ennen käyttöä 
(A1-A5 investoinnin toteutus)</c:v>
                </c:pt>
                <c:pt idx="1">
                  <c:v>B Käytön aikana 
(B4 rakennustuotteiden uusiminen)</c:v>
                </c:pt>
              </c:strCache>
            </c:strRef>
          </c:cat>
          <c:val>
            <c:numRef>
              <c:f>'2. Tulosten syöttö'!$F$8:$F$9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148-40C5-B1D2-C734EDA242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67616960"/>
        <c:axId val="467617376"/>
      </c:barChart>
      <c:catAx>
        <c:axId val="46761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7617376"/>
        <c:crosses val="autoZero"/>
        <c:auto val="1"/>
        <c:lblAlgn val="ctr"/>
        <c:lblOffset val="100"/>
        <c:noMultiLvlLbl val="0"/>
      </c:catAx>
      <c:valAx>
        <c:axId val="467617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cap="none" baseline="0"/>
                  <a:t>kg 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#,##0" sourceLinked="1"/>
        <c:majorTickMark val="none"/>
        <c:minorTickMark val="none"/>
        <c:tickLblPos val="nextTo"/>
        <c:crossAx val="46761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 Tulosten syöttö'!$B$28</c:f>
              <c:strCache>
                <c:ptCount val="1"/>
                <c:pt idx="0">
                  <c:v>Vertailupäästöt (kg CO2e)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06-4EF6-AE1C-F591EB5207D6}"/>
              </c:ext>
            </c:extLst>
          </c:dPt>
          <c:dPt>
            <c:idx val="1"/>
            <c:bubble3D val="0"/>
            <c:spPr>
              <a:solidFill>
                <a:srgbClr val="4AC2F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006-4EF6-AE1C-F591EB5207D6}"/>
              </c:ext>
            </c:extLst>
          </c:dPt>
          <c:dPt>
            <c:idx val="2"/>
            <c:bubble3D val="0"/>
            <c:spPr>
              <a:solidFill>
                <a:srgbClr val="009AFF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4D-4117-924B-24212FE9C3D1}"/>
              </c:ext>
            </c:extLst>
          </c:dPt>
          <c:dPt>
            <c:idx val="3"/>
            <c:bubble3D val="0"/>
            <c:spPr>
              <a:solidFill>
                <a:srgbClr val="0064AF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4D-4117-924B-24212FE9C3D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006-4EF6-AE1C-F591EB5207D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006-4EF6-AE1C-F591EB5207D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E4D-4117-924B-24212FE9C3D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E4D-4117-924B-24212FE9C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Tulosten syöttö'!$A$29:$A$32</c:f>
              <c:strCache>
                <c:ptCount val="4"/>
                <c:pt idx="0">
                  <c:v>1 Maa-, pohja- ja kalliorakenteet</c:v>
                </c:pt>
                <c:pt idx="1">
                  <c:v>2 Päällys- ja pintarakenteet</c:v>
                </c:pt>
                <c:pt idx="2">
                  <c:v>3 Järjestelmät</c:v>
                </c:pt>
                <c:pt idx="3">
                  <c:v>4 Rakennustekniset rakennusosat</c:v>
                </c:pt>
              </c:strCache>
            </c:strRef>
          </c:cat>
          <c:val>
            <c:numRef>
              <c:f>'2. Tulosten syöttö'!$B$29:$B$32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1-45A9-8638-90E514ED4FF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 Tulosten raportointi'!$C$52</c:f>
              <c:strCache>
                <c:ptCount val="1"/>
                <c:pt idx="0">
                  <c:v>Vertailupäästöt (kg CO2e)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'2.1 Tulosten raportointi'!$B$53:$B$55</c:f>
              <c:strCache>
                <c:ptCount val="3"/>
                <c:pt idx="0">
                  <c:v>A Ennen käyttöä</c:v>
                </c:pt>
                <c:pt idx="1">
                  <c:v>B Käytön aikana</c:v>
                </c:pt>
                <c:pt idx="2">
                  <c:v>C Käytön jälkeen </c:v>
                </c:pt>
              </c:strCache>
            </c:strRef>
          </c:cat>
          <c:val>
            <c:numRef>
              <c:f>'2.1 Tulosten raportointi'!$C$53:$C$55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E-4E1C-88F6-13D8736FA6DE}"/>
            </c:ext>
          </c:extLst>
        </c:ser>
        <c:ser>
          <c:idx val="2"/>
          <c:order val="1"/>
          <c:tx>
            <c:strRef>
              <c:f>'2.1 Tulosten raportointi'!$D$52</c:f>
              <c:strCache>
                <c:ptCount val="1"/>
                <c:pt idx="0">
                  <c:v>Hankekohtaiset lisälaskennat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'2.1 Tulosten raportointi'!$B$53:$B$55</c:f>
              <c:strCache>
                <c:ptCount val="3"/>
                <c:pt idx="0">
                  <c:v>A Ennen käyttöä</c:v>
                </c:pt>
                <c:pt idx="1">
                  <c:v>B Käytön aikana</c:v>
                </c:pt>
                <c:pt idx="2">
                  <c:v>C Käytön jälkeen </c:v>
                </c:pt>
              </c:strCache>
            </c:strRef>
          </c:cat>
          <c:val>
            <c:numRef>
              <c:f>'2.1 Tulosten raportointi'!$D$53:$D$55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A-4486-B7AD-3A71E8E29EEF}"/>
            </c:ext>
          </c:extLst>
        </c:ser>
        <c:ser>
          <c:idx val="1"/>
          <c:order val="2"/>
          <c:tx>
            <c:strRef>
              <c:f>'2.1 Tulosten raportointi'!$E$52</c:f>
              <c:strCache>
                <c:ptCount val="1"/>
                <c:pt idx="0">
                  <c:v>Kokonaispäästöt (kg CO2e)2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'2.1 Tulosten raportointi'!$B$53:$B$55</c:f>
              <c:strCache>
                <c:ptCount val="3"/>
                <c:pt idx="0">
                  <c:v>A Ennen käyttöä</c:v>
                </c:pt>
                <c:pt idx="1">
                  <c:v>B Käytön aikana</c:v>
                </c:pt>
                <c:pt idx="2">
                  <c:v>C Käytön jälkeen </c:v>
                </c:pt>
              </c:strCache>
            </c:strRef>
          </c:cat>
          <c:val>
            <c:numRef>
              <c:f>'2.1 Tulosten raportointi'!$E$53:$E$55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A-4486-B7AD-3A71E8E2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51"/>
        <c:axId val="1232875712"/>
        <c:axId val="1175456640"/>
      </c:barChart>
      <c:catAx>
        <c:axId val="12328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5456640"/>
        <c:crosses val="autoZero"/>
        <c:auto val="1"/>
        <c:lblAlgn val="ctr"/>
        <c:lblOffset val="100"/>
        <c:noMultiLvlLbl val="0"/>
      </c:catAx>
      <c:valAx>
        <c:axId val="117545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28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 Tulosten syöttö'!$B$37</c:f>
              <c:strCache>
                <c:ptCount val="1"/>
                <c:pt idx="0">
                  <c:v>Hanketyypin päästöt ennen käyttöä A1-A5 (kg 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Tulosten syöttö'!$A$38:$A$51</c:f>
              <c:strCache>
                <c:ptCount val="13"/>
                <c:pt idx="0">
                  <c:v>Tie</c:v>
                </c:pt>
                <c:pt idx="1">
                  <c:v>Katu ja kunnallistekniikka</c:v>
                </c:pt>
                <c:pt idx="2">
                  <c:v>Kunnallistekniikka</c:v>
                </c:pt>
                <c:pt idx="3">
                  <c:v>Jalankulku- ja pyöräilyväylä</c:v>
                </c:pt>
                <c:pt idx="4">
                  <c:v>Puisto/Viheralue</c:v>
                </c:pt>
                <c:pt idx="5">
                  <c:v>Urheilupuisto/ -kenttä</c:v>
                </c:pt>
                <c:pt idx="6">
                  <c:v>Rata</c:v>
                </c:pt>
                <c:pt idx="7">
                  <c:v>Raitiotie</c:v>
                </c:pt>
                <c:pt idx="8">
                  <c:v>Silta</c:v>
                </c:pt>
                <c:pt idx="9">
                  <c:v>Tunneli</c:v>
                </c:pt>
                <c:pt idx="10">
                  <c:v>Vesirakentaminen</c:v>
                </c:pt>
                <c:pt idx="11">
                  <c:v>Vesiväylä</c:v>
                </c:pt>
                <c:pt idx="12">
                  <c:v>Pohjanvahvistus</c:v>
                </c:pt>
              </c:strCache>
            </c:strRef>
          </c:cat>
          <c:val>
            <c:numRef>
              <c:f>'2. Tulosten syöttö'!$B$38:$B$51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1FFC-4A82-9996-9C53FDD31A3F}"/>
            </c:ext>
          </c:extLst>
        </c:ser>
        <c:ser>
          <c:idx val="1"/>
          <c:order val="1"/>
          <c:tx>
            <c:strRef>
              <c:f>'2. Tulosten syöttö'!$D$37</c:f>
              <c:strCache>
                <c:ptCount val="1"/>
                <c:pt idx="0">
                  <c:v>Hanketyypin päästöt käytön aikana B4 (kg CO2e, jos saatavilla)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Tulosten syöttö'!$A$38:$A$51</c:f>
              <c:strCache>
                <c:ptCount val="13"/>
                <c:pt idx="0">
                  <c:v>Tie</c:v>
                </c:pt>
                <c:pt idx="1">
                  <c:v>Katu ja kunnallistekniikka</c:v>
                </c:pt>
                <c:pt idx="2">
                  <c:v>Kunnallistekniikka</c:v>
                </c:pt>
                <c:pt idx="3">
                  <c:v>Jalankulku- ja pyöräilyväylä</c:v>
                </c:pt>
                <c:pt idx="4">
                  <c:v>Puisto/Viheralue</c:v>
                </c:pt>
                <c:pt idx="5">
                  <c:v>Urheilupuisto/ -kenttä</c:v>
                </c:pt>
                <c:pt idx="6">
                  <c:v>Rata</c:v>
                </c:pt>
                <c:pt idx="7">
                  <c:v>Raitiotie</c:v>
                </c:pt>
                <c:pt idx="8">
                  <c:v>Silta</c:v>
                </c:pt>
                <c:pt idx="9">
                  <c:v>Tunneli</c:v>
                </c:pt>
                <c:pt idx="10">
                  <c:v>Vesirakentaminen</c:v>
                </c:pt>
                <c:pt idx="11">
                  <c:v>Vesiväylä</c:v>
                </c:pt>
                <c:pt idx="12">
                  <c:v>Pohjanvahvistus</c:v>
                </c:pt>
              </c:strCache>
            </c:strRef>
          </c:cat>
          <c:val>
            <c:numRef>
              <c:f>'2. Tulosten syöttö'!$D$38:$D$51</c:f>
              <c:numCache>
                <c:formatCode>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52AF-46DD-A7D4-A22BF6B0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99614288"/>
        <c:axId val="446106400"/>
      </c:barChart>
      <c:catAx>
        <c:axId val="1399614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6106400"/>
        <c:crosses val="autoZero"/>
        <c:auto val="1"/>
        <c:lblAlgn val="ctr"/>
        <c:lblOffset val="100"/>
        <c:noMultiLvlLbl val="0"/>
      </c:catAx>
      <c:valAx>
        <c:axId val="446106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 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3996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'___tausta-arvoja'!$F$15" lockText="1" noThreeD="1"/>
</file>

<file path=xl/ctrlProps/ctrlProp2.xml><?xml version="1.0" encoding="utf-8"?>
<formControlPr xmlns="http://schemas.microsoft.com/office/spreadsheetml/2009/9/main" objectType="CheckBox" checked="Checked" fmlaLink="'___tausta-arvoja'!$F$5" lockText="1" noThreeD="1"/>
</file>

<file path=xl/ctrlProps/ctrlProp3.xml><?xml version="1.0" encoding="utf-8"?>
<formControlPr xmlns="http://schemas.microsoft.com/office/spreadsheetml/2009/9/main" objectType="CheckBox" fmlaLink="'___tausta-arvoja'!$F$16" lockText="1" noThreeD="1"/>
</file>

<file path=xl/ctrlProps/ctrlProp4.xml><?xml version="1.0" encoding="utf-8"?>
<formControlPr xmlns="http://schemas.microsoft.com/office/spreadsheetml/2009/9/main" objectType="CheckBox" fmlaLink="'___tausta-arvoja'!$F$17" lockText="1" noThreeD="1"/>
</file>

<file path=xl/ctrlProps/ctrlProp5.xml><?xml version="1.0" encoding="utf-8"?>
<formControlPr xmlns="http://schemas.microsoft.com/office/spreadsheetml/2009/9/main" objectType="CheckBox" fmlaLink="'___tausta-arvoja'!$F$23" lockText="1" noThreeD="1"/>
</file>

<file path=xl/ctrlProps/ctrlProp6.xml><?xml version="1.0" encoding="utf-8"?>
<formControlPr xmlns="http://schemas.microsoft.com/office/spreadsheetml/2009/9/main" objectType="CheckBox" fmlaLink="'___tausta-arvoja'!$F$24" lockText="1" noThreeD="1"/>
</file>

<file path=xl/ctrlProps/ctrlProp7.xml><?xml version="1.0" encoding="utf-8"?>
<formControlPr xmlns="http://schemas.microsoft.com/office/spreadsheetml/2009/9/main" objectType="CheckBox" fmlaLink="'___tausta-arvoja'!$F$18" lockText="1" noThreeD="1"/>
</file>

<file path=xl/ctrlProps/ctrlProp8.xml><?xml version="1.0" encoding="utf-8"?>
<formControlPr xmlns="http://schemas.microsoft.com/office/spreadsheetml/2009/9/main" objectType="CheckBox" fmlaLink="'___tausta-arvoja'!$F$19" lockText="1" noThreeD="1"/>
</file>

<file path=xl/ctrlProps/ctrlProp9.xml><?xml version="1.0" encoding="utf-8"?>
<formControlPr xmlns="http://schemas.microsoft.com/office/spreadsheetml/2009/9/main" objectType="CheckBox" fmlaLink="'___tausta-arvoja'!$F$22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34</xdr:row>
          <xdr:rowOff>12700</xdr:rowOff>
        </xdr:from>
        <xdr:to>
          <xdr:col>2</xdr:col>
          <xdr:colOff>869950</xdr:colOff>
          <xdr:row>35</xdr:row>
          <xdr:rowOff>38100</xdr:rowOff>
        </xdr:to>
        <xdr:sp macro="" textlink="">
          <xdr:nvSpPr>
            <xdr:cNvPr id="1030" name="Check Box 6" descr="Kyllä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30</xdr:row>
          <xdr:rowOff>12700</xdr:rowOff>
        </xdr:from>
        <xdr:to>
          <xdr:col>2</xdr:col>
          <xdr:colOff>869950</xdr:colOff>
          <xdr:row>31</xdr:row>
          <xdr:rowOff>31750</xdr:rowOff>
        </xdr:to>
        <xdr:sp macro="" textlink="">
          <xdr:nvSpPr>
            <xdr:cNvPr id="1033" name="Check Box 9" descr="Kyllä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34</xdr:row>
          <xdr:rowOff>184150</xdr:rowOff>
        </xdr:from>
        <xdr:to>
          <xdr:col>2</xdr:col>
          <xdr:colOff>831850</xdr:colOff>
          <xdr:row>36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35</xdr:row>
          <xdr:rowOff>165100</xdr:rowOff>
        </xdr:from>
        <xdr:to>
          <xdr:col>2</xdr:col>
          <xdr:colOff>812800</xdr:colOff>
          <xdr:row>37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40</xdr:row>
          <xdr:rowOff>165100</xdr:rowOff>
        </xdr:from>
        <xdr:to>
          <xdr:col>2</xdr:col>
          <xdr:colOff>831850</xdr:colOff>
          <xdr:row>42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41</xdr:row>
          <xdr:rowOff>165100</xdr:rowOff>
        </xdr:from>
        <xdr:to>
          <xdr:col>2</xdr:col>
          <xdr:colOff>831850</xdr:colOff>
          <xdr:row>43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36</xdr:row>
          <xdr:rowOff>165100</xdr:rowOff>
        </xdr:from>
        <xdr:to>
          <xdr:col>2</xdr:col>
          <xdr:colOff>831850</xdr:colOff>
          <xdr:row>38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37</xdr:row>
          <xdr:rowOff>165100</xdr:rowOff>
        </xdr:from>
        <xdr:to>
          <xdr:col>2</xdr:col>
          <xdr:colOff>838200</xdr:colOff>
          <xdr:row>39</xdr:row>
          <xdr:rowOff>31750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39</xdr:row>
          <xdr:rowOff>355600</xdr:rowOff>
        </xdr:from>
        <xdr:to>
          <xdr:col>2</xdr:col>
          <xdr:colOff>831850</xdr:colOff>
          <xdr:row>41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43341</xdr:colOff>
      <xdr:row>4</xdr:row>
      <xdr:rowOff>37895</xdr:rowOff>
    </xdr:from>
    <xdr:to>
      <xdr:col>18</xdr:col>
      <xdr:colOff>878683</xdr:colOff>
      <xdr:row>22</xdr:row>
      <xdr:rowOff>228395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266701</xdr:colOff>
      <xdr:row>0</xdr:row>
      <xdr:rowOff>53974</xdr:rowOff>
    </xdr:from>
    <xdr:to>
      <xdr:col>19</xdr:col>
      <xdr:colOff>321468</xdr:colOff>
      <xdr:row>78</xdr:row>
      <xdr:rowOff>297656</xdr:rowOff>
    </xdr:to>
    <xdr:sp macro="" textlink="">
      <xdr:nvSpPr>
        <xdr:cNvPr id="5" name="Suorakulmi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66701" y="53974"/>
          <a:ext cx="14175580" cy="1737677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1</xdr:col>
      <xdr:colOff>29118</xdr:colOff>
      <xdr:row>4</xdr:row>
      <xdr:rowOff>54088</xdr:rowOff>
    </xdr:from>
    <xdr:to>
      <xdr:col>7</xdr:col>
      <xdr:colOff>392907</xdr:colOff>
      <xdr:row>22</xdr:row>
      <xdr:rowOff>241151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43714</xdr:colOff>
      <xdr:row>50</xdr:row>
      <xdr:rowOff>178838</xdr:rowOff>
    </xdr:from>
    <xdr:to>
      <xdr:col>19</xdr:col>
      <xdr:colOff>9525</xdr:colOff>
      <xdr:row>59</xdr:row>
      <xdr:rowOff>190500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47624</xdr:colOff>
      <xdr:row>27</xdr:row>
      <xdr:rowOff>9525</xdr:rowOff>
    </xdr:from>
    <xdr:to>
      <xdr:col>18</xdr:col>
      <xdr:colOff>857249</xdr:colOff>
      <xdr:row>44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6EE6FA7-3A25-4F51-9F7F-7E76594301F5}" name="Taulukko8" displayName="Taulukko8" ref="A48:H50" totalsRowShown="0" headerRowDxfId="48">
  <autoFilter ref="A48:H50" xr:uid="{E6EE6FA7-3A25-4F51-9F7F-7E76594301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DAD178A-DC93-4CCD-949E-3A5E9C44C75A}" name="Elinkaaren vaihe" dataDxfId="47"/>
    <tableColumn id="3" xr3:uid="{6B07B702-B113-43D0-9487-E4C851E0734D}" name="A1–3 Tuotteiden valmistus " dataDxfId="46"/>
    <tableColumn id="4" xr3:uid="{7454212D-CA69-4101-BF74-D60F5A0722C9}" name="A4 Kuljetukset työmaalle " dataDxfId="45"/>
    <tableColumn id="5" xr3:uid="{265A063A-F082-42F3-9223-6B2B06F9A665}" name="A5 Työmaatoiminnot " dataDxfId="44"/>
    <tableColumn id="6" xr3:uid="{B0C05C96-8782-4B54-BB8D-6C336E1839F4}" name="C1 Purkutyöt "/>
    <tableColumn id="7" xr3:uid="{DCC5EB4D-3662-4B31-9221-B81F9974C6D2}" name="C2 Kuljetukset käsittelyyn "/>
    <tableColumn id="8" xr3:uid="{E5146B5C-1E6A-4B07-B3DD-08C4E7D686CF}" name="C3 Jätteen-käsittely "/>
    <tableColumn id="9" xr3:uid="{1CF08627-18EC-41BA-9458-05923615EDC9}" name="C4 Loppu-sijoitus 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EFB2536-AA4E-49B2-9EB1-2F38C75174D6}" name="Taulukko9" displayName="Taulukko9" ref="A54:C60" totalsRowShown="0" headerRowDxfId="43">
  <autoFilter ref="A54:C60" xr:uid="{8EFB2536-AA4E-49B2-9EB1-2F38C75174D6}">
    <filterColumn colId="0" hiddenButton="1"/>
    <filterColumn colId="1" hiddenButton="1"/>
    <filterColumn colId="2" hiddenButton="1"/>
  </autoFilter>
  <tableColumns count="3">
    <tableColumn id="1" xr3:uid="{D6671AF3-3304-4A1F-94C9-E346E62B60A3}" name="Sarake1" dataDxfId="42"/>
    <tableColumn id="2" xr3:uid="{C3A10945-D8AA-423A-9F96-99920BE653D0}" name="Sarake2" dataDxfId="41"/>
    <tableColumn id="3" xr3:uid="{6D8DB311-66DB-4741-8BCB-FC8A45A2A176}" name="Arvioitu lisätietoina" dataDxfId="40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F943A3-56D0-4F17-AD5C-3A513C524849}" name="Taulukko6" displayName="Taulukko6" ref="A18:C24" totalsRowShown="0" headerRowDxfId="28">
  <autoFilter ref="A18:C24" xr:uid="{0BF943A3-56D0-4F17-AD5C-3A513C524849}">
    <filterColumn colId="0" hiddenButton="1"/>
    <filterColumn colId="1" hiddenButton="1"/>
    <filterColumn colId="2" hiddenButton="1"/>
  </autoFilter>
  <tableColumns count="3">
    <tableColumn id="1" xr3:uid="{84945084-9FB2-4961-A198-1C9173E523A6}" name="Elinkaaren vaihe" dataDxfId="27"/>
    <tableColumn id="2" xr3:uid="{E2966359-2AEB-4159-BCDC-8BECD414EE83}" name="Moduuli" dataDxfId="26"/>
    <tableColumn id="3" xr3:uid="{7EA66045-FB92-424E-A127-497612773224}" name="Päästöt (kg CO2e)" dataDxfId="25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3C4780-6473-45EF-9D7E-36340E2AE351}" name="Table1" displayName="Table1" ref="A7:I10" headerRowDxfId="24">
  <autoFilter ref="A7:I10" xr:uid="{913C4780-6473-45EF-9D7E-36340E2AE3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A0E870B6-7C4B-4B0F-884F-8DDDD6EBC7A7}" name="Elinkaaren vaihe" totalsRowLabel="Total" dataDxfId="23" totalsRowDxfId="22"/>
    <tableColumn id="2" xr3:uid="{EF1F0F8A-1B42-4526-B5BB-3F6DD5314603}" name="Tuotteiden valmistus (A1-3)"/>
    <tableColumn id="3" xr3:uid="{69CD684A-4B2E-4FCF-97C4-D8378C3E915F}" name="Kuljetukset työmaalle (A4)"/>
    <tableColumn id="4" xr3:uid="{691CD641-5B20-4FF0-9024-B59017AEC6FA}" name="Työmaatoiminnot (A5) "/>
    <tableColumn id="5" xr3:uid="{2FE58CE5-AAB6-4989-8188-4E93231EFA27}" name="Purkutyöt (C1)"/>
    <tableColumn id="6" xr3:uid="{3CA38662-0A76-4B36-9A45-3418846E3B4E}" name="Kuljetukset käsittelyyn (C2)"/>
    <tableColumn id="7" xr3:uid="{BD7CCE22-209F-487A-922C-722ED966FF2C}" name="Jätteenkäsittely (C3)"/>
    <tableColumn id="8" xr3:uid="{62DEF75F-ABC1-4012-A6C4-7D779838CB4E}" name="Loppusijoitus (C4)"/>
    <tableColumn id="9" xr3:uid="{B012ED8D-7CEB-464E-AFD9-BC6F5E6DDCEA}" name="Yhteensä (kg CO2e)" totalsRowFunction="sum" dataDxfId="21" totalsRowDxfId="20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080D37-BFA7-4BC4-B530-84C152A04FD0}" name="Table2" displayName="Table2" ref="A28:F33" totalsRowShown="0" headerRowDxfId="19" dataDxfId="18" tableBorderDxfId="17">
  <autoFilter ref="A28:F33" xr:uid="{D7080D37-BFA7-4BC4-B530-84C152A04F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296C5E9-854D-4E3B-AD74-DBFDCDA9C088}" name="pääryhmä" dataDxfId="16"/>
    <tableColumn id="2" xr3:uid="{881E7A6F-58F8-47F9-ADBB-A1C201B10167}" name="Vertailupäästöt (kg CO2e)" dataDxfId="15"/>
    <tableColumn id="3" xr3:uid="{CCA4819D-7979-4F9B-A8E6-E782E0EDD196}" name="Vaiheen A1-3 päästöt" dataDxfId="14"/>
    <tableColumn id="4" xr3:uid="{2AAD404F-CCEA-4310-A663-3E800994E007}" name="Vaiheen A4 päästöt" dataDxfId="13"/>
    <tableColumn id="5" xr3:uid="{65E931AE-4BB3-4D63-8462-BF38EEFD58A0}" name="Vaiheen A5 päästöt" dataDxfId="12"/>
    <tableColumn id="6" xr3:uid="{07B3E9BA-404D-49EF-B0BE-AA0B5E34C8C1}" name="Vaiheen B4 päästöt * " dataDxfId="11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F3DB913-648A-421C-899F-B4734D35DB53}" name="Taulukko5" displayName="Taulukko5" ref="B52:E55" headerRowDxfId="10" dataDxfId="9" totalsRowDxfId="8">
  <autoFilter ref="B52:E55" xr:uid="{BF3DB913-648A-421C-899F-B4734D35DB53}">
    <filterColumn colId="0" hiddenButton="1"/>
    <filterColumn colId="1" hiddenButton="1"/>
    <filterColumn colId="2" hiddenButton="1"/>
    <filterColumn colId="3" hiddenButton="1"/>
  </autoFilter>
  <tableColumns count="4">
    <tableColumn id="1" xr3:uid="{751678BB-00C8-4755-8AFF-9DD998DDAFE7}" name="Moduuli" totalsRowLabel="Hankkeen päästöt yhteensä" dataDxfId="7" totalsRowDxfId="6"/>
    <tableColumn id="2" xr3:uid="{F86C2C87-8B42-4DFC-93F0-D243A4BC4325}" name="Vertailupäästöt (kg CO2e)" totalsRowFunction="average" dataDxfId="5" totalsRowDxfId="4"/>
    <tableColumn id="3" xr3:uid="{273FD65B-C377-4CD7-A4DA-5D787D68AAAD}" name="Hankekohtaiset lisälaskennat" totalsRowFunction="custom" dataDxfId="3" totalsRowDxfId="2">
      <calculatedColumnFormula>SUM(D12)</calculatedColumnFormula>
      <totalsRowFormula>SUM(Taulukko5[Hankekohtaiset lisälaskennat])</totalsRowFormula>
    </tableColumn>
    <tableColumn id="4" xr3:uid="{0C124831-189B-43F3-86F1-CD7069653C46}" name="Kokonaispäästöt (kg CO2e)2" totalsRowFunction="custom" dataDxfId="1" totalsRowDxfId="0">
      <calculatedColumnFormula>SUM(Taulukko5[[#This Row],[Vertailupäästöt (kg CO2e)]:[Hankekohtaiset lisälaskennat]])</calculatedColumnFormula>
      <totalsRowFormula>SUM(Taulukko5[Kokonaispäästöt (kg CO2e)2])</totalsRowFormula>
    </tableColumn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2"/>
  <dimension ref="A1:J61"/>
  <sheetViews>
    <sheetView showGridLines="0" zoomScaleNormal="100" workbookViewId="0">
      <selection activeCell="E22" sqref="E22"/>
    </sheetView>
  </sheetViews>
  <sheetFormatPr defaultRowHeight="14.5" x14ac:dyDescent="0.35"/>
  <cols>
    <col min="1" max="1" width="33.26953125" style="9" customWidth="1"/>
    <col min="2" max="2" width="17.54296875" customWidth="1"/>
    <col min="3" max="3" width="13.81640625" customWidth="1"/>
    <col min="4" max="4" width="15.7265625" customWidth="1"/>
    <col min="5" max="5" width="17.81640625" customWidth="1"/>
    <col min="6" max="9" width="11.81640625" customWidth="1"/>
  </cols>
  <sheetData>
    <row r="1" spans="1:9" ht="24" thickBot="1" x14ac:dyDescent="0.6">
      <c r="A1" s="44" t="s">
        <v>132</v>
      </c>
      <c r="B1" s="33"/>
      <c r="C1" s="33"/>
      <c r="D1" s="33"/>
      <c r="E1" s="33"/>
      <c r="F1" s="33"/>
      <c r="G1" s="33"/>
      <c r="H1" s="33"/>
      <c r="I1" s="33"/>
    </row>
    <row r="2" spans="1:9" ht="15" thickTop="1" x14ac:dyDescent="0.35"/>
    <row r="3" spans="1:9" ht="15.5" x14ac:dyDescent="0.35">
      <c r="A3" s="28" t="s">
        <v>134</v>
      </c>
      <c r="B3" s="128"/>
      <c r="C3" s="128"/>
      <c r="D3" s="128"/>
      <c r="F3" s="15" t="s">
        <v>133</v>
      </c>
    </row>
    <row r="4" spans="1:9" ht="15.5" x14ac:dyDescent="0.35">
      <c r="A4" s="28" t="s">
        <v>67</v>
      </c>
      <c r="B4" s="127"/>
      <c r="C4" s="127"/>
      <c r="D4" s="127"/>
      <c r="F4" s="99">
        <v>45407</v>
      </c>
    </row>
    <row r="5" spans="1:9" ht="15.5" x14ac:dyDescent="0.35">
      <c r="A5" s="31" t="s">
        <v>43</v>
      </c>
      <c r="B5" s="126"/>
      <c r="C5" s="126"/>
      <c r="D5" s="126"/>
    </row>
    <row r="6" spans="1:9" ht="15.5" x14ac:dyDescent="0.35">
      <c r="A6" s="28" t="s">
        <v>39</v>
      </c>
      <c r="B6" s="130"/>
      <c r="C6" s="130"/>
      <c r="D6" s="130"/>
    </row>
    <row r="7" spans="1:9" ht="15.5" x14ac:dyDescent="0.35">
      <c r="A7" s="42" t="s">
        <v>78</v>
      </c>
      <c r="B7" s="130"/>
      <c r="C7" s="130"/>
      <c r="D7" s="130"/>
    </row>
    <row r="8" spans="1:9" ht="15.5" x14ac:dyDescent="0.35">
      <c r="A8" s="28" t="s">
        <v>3</v>
      </c>
      <c r="B8" s="131"/>
      <c r="C8" s="131"/>
      <c r="D8" s="131"/>
    </row>
    <row r="9" spans="1:9" x14ac:dyDescent="0.35">
      <c r="A9" s="75" t="s">
        <v>135</v>
      </c>
      <c r="B9" s="133"/>
      <c r="C9" s="134"/>
      <c r="D9" s="135"/>
    </row>
    <row r="10" spans="1:9" ht="15.5" x14ac:dyDescent="0.35">
      <c r="A10" s="28" t="s">
        <v>51</v>
      </c>
      <c r="B10" s="132"/>
      <c r="C10" s="132"/>
      <c r="D10" s="132"/>
    </row>
    <row r="11" spans="1:9" ht="15.5" x14ac:dyDescent="0.35">
      <c r="A11" s="43"/>
      <c r="B11" s="43"/>
      <c r="C11" s="43"/>
      <c r="D11" s="43"/>
    </row>
    <row r="12" spans="1:9" ht="18.5" x14ac:dyDescent="0.45">
      <c r="A12" s="46" t="s">
        <v>136</v>
      </c>
      <c r="B12" s="41"/>
      <c r="C12" s="41"/>
      <c r="D12" s="41"/>
      <c r="E12" s="41"/>
      <c r="F12" s="41"/>
    </row>
    <row r="13" spans="1:9" ht="43.5" x14ac:dyDescent="0.35">
      <c r="A13" s="40" t="s">
        <v>77</v>
      </c>
      <c r="B13" s="48" t="s">
        <v>38</v>
      </c>
      <c r="C13" s="129" t="s">
        <v>137</v>
      </c>
      <c r="D13" s="129"/>
      <c r="E13" s="82"/>
      <c r="F13" s="82"/>
      <c r="G13" s="83"/>
    </row>
    <row r="14" spans="1:9" x14ac:dyDescent="0.35">
      <c r="A14" s="30" t="s">
        <v>40</v>
      </c>
      <c r="B14" s="80" t="s">
        <v>58</v>
      </c>
      <c r="C14" s="101"/>
      <c r="D14" s="25" t="s">
        <v>44</v>
      </c>
      <c r="E14" s="83"/>
      <c r="F14" s="83"/>
      <c r="G14" s="83"/>
    </row>
    <row r="15" spans="1:9" x14ac:dyDescent="0.35">
      <c r="A15" s="30" t="s">
        <v>100</v>
      </c>
      <c r="B15" s="80" t="s">
        <v>58</v>
      </c>
      <c r="C15" s="101"/>
      <c r="D15" s="79"/>
      <c r="E15" s="83"/>
      <c r="F15" s="83"/>
      <c r="G15" s="83"/>
    </row>
    <row r="16" spans="1:9" x14ac:dyDescent="0.35">
      <c r="A16" s="30" t="s">
        <v>101</v>
      </c>
      <c r="B16" s="80" t="s">
        <v>58</v>
      </c>
      <c r="C16" s="101"/>
      <c r="D16" s="79"/>
      <c r="E16" s="83"/>
      <c r="F16" s="83"/>
      <c r="G16" s="83"/>
    </row>
    <row r="17" spans="1:7" x14ac:dyDescent="0.35">
      <c r="A17" s="30" t="s">
        <v>75</v>
      </c>
      <c r="B17" s="80" t="s">
        <v>58</v>
      </c>
      <c r="C17" s="101"/>
      <c r="D17" s="25" t="s">
        <v>44</v>
      </c>
      <c r="E17" s="83"/>
      <c r="F17" s="83"/>
      <c r="G17" s="83"/>
    </row>
    <row r="18" spans="1:7" x14ac:dyDescent="0.35">
      <c r="A18" s="30" t="s">
        <v>102</v>
      </c>
      <c r="B18" s="80" t="s">
        <v>58</v>
      </c>
      <c r="C18" s="101"/>
      <c r="D18" s="79"/>
      <c r="E18" s="83"/>
      <c r="F18" s="83"/>
      <c r="G18" s="83"/>
    </row>
    <row r="19" spans="1:7" x14ac:dyDescent="0.35">
      <c r="A19" s="30" t="s">
        <v>103</v>
      </c>
      <c r="B19" s="80" t="s">
        <v>58</v>
      </c>
      <c r="C19" s="101"/>
      <c r="D19" s="79"/>
      <c r="E19" s="83"/>
      <c r="F19" s="83"/>
      <c r="G19" s="83"/>
    </row>
    <row r="20" spans="1:7" x14ac:dyDescent="0.35">
      <c r="A20" s="30" t="s">
        <v>41</v>
      </c>
      <c r="B20" s="80" t="s">
        <v>58</v>
      </c>
      <c r="C20" s="101"/>
      <c r="D20" s="25" t="s">
        <v>44</v>
      </c>
      <c r="E20" s="83"/>
      <c r="F20" s="83"/>
      <c r="G20" s="83"/>
    </row>
    <row r="21" spans="1:7" x14ac:dyDescent="0.35">
      <c r="A21" s="30" t="s">
        <v>104</v>
      </c>
      <c r="B21" s="80" t="s">
        <v>58</v>
      </c>
      <c r="C21" s="101"/>
      <c r="D21" s="25" t="s">
        <v>44</v>
      </c>
      <c r="E21" s="83"/>
      <c r="F21" s="83"/>
      <c r="G21" s="83"/>
    </row>
    <row r="22" spans="1:7" x14ac:dyDescent="0.35">
      <c r="A22" s="30" t="s">
        <v>73</v>
      </c>
      <c r="B22" s="80" t="s">
        <v>58</v>
      </c>
      <c r="C22" s="101"/>
      <c r="D22" s="25" t="s">
        <v>45</v>
      </c>
      <c r="E22" s="83"/>
      <c r="F22" s="83"/>
      <c r="G22" s="83"/>
    </row>
    <row r="23" spans="1:7" x14ac:dyDescent="0.35">
      <c r="A23" s="30" t="s">
        <v>74</v>
      </c>
      <c r="B23" s="80" t="s">
        <v>58</v>
      </c>
      <c r="C23" s="101"/>
      <c r="D23" s="25" t="s">
        <v>46</v>
      </c>
      <c r="E23" s="83"/>
      <c r="F23" s="83"/>
      <c r="G23" s="83"/>
    </row>
    <row r="24" spans="1:7" x14ac:dyDescent="0.35">
      <c r="A24" s="30" t="s">
        <v>76</v>
      </c>
      <c r="B24" s="80" t="s">
        <v>58</v>
      </c>
      <c r="C24" s="101"/>
      <c r="D24" s="79"/>
      <c r="E24" s="83"/>
      <c r="F24" s="83"/>
      <c r="G24" s="83"/>
    </row>
    <row r="25" spans="1:7" x14ac:dyDescent="0.35">
      <c r="A25" s="30" t="s">
        <v>72</v>
      </c>
      <c r="B25" s="94" t="s">
        <v>58</v>
      </c>
      <c r="C25" s="101"/>
      <c r="D25" s="25" t="s">
        <v>44</v>
      </c>
      <c r="E25" s="83"/>
      <c r="F25" s="83"/>
      <c r="G25" s="83"/>
    </row>
    <row r="26" spans="1:7" x14ac:dyDescent="0.35">
      <c r="A26" s="30" t="s">
        <v>138</v>
      </c>
      <c r="B26" s="80" t="s">
        <v>58</v>
      </c>
      <c r="C26" s="101"/>
      <c r="D26" s="79"/>
      <c r="E26" s="83"/>
      <c r="F26" s="83"/>
      <c r="G26" s="83"/>
    </row>
    <row r="27" spans="1:7" x14ac:dyDescent="0.35">
      <c r="A27" s="30" t="s">
        <v>92</v>
      </c>
      <c r="B27" s="80"/>
      <c r="C27" s="101"/>
      <c r="D27" s="79"/>
      <c r="E27" s="83"/>
      <c r="F27" s="83"/>
      <c r="G27" s="83"/>
    </row>
    <row r="28" spans="1:7" x14ac:dyDescent="0.35">
      <c r="A28" s="56"/>
    </row>
    <row r="29" spans="1:7" ht="18.5" x14ac:dyDescent="0.45">
      <c r="A29" s="46" t="s">
        <v>79</v>
      </c>
      <c r="B29" s="41"/>
      <c r="C29" s="41"/>
      <c r="D29" s="41"/>
      <c r="E29" s="41"/>
      <c r="F29" s="41"/>
    </row>
    <row r="30" spans="1:7" ht="29" x14ac:dyDescent="0.35">
      <c r="A30" s="23"/>
      <c r="B30" s="27" t="s">
        <v>48</v>
      </c>
      <c r="C30" s="48" t="s">
        <v>32</v>
      </c>
      <c r="D30" s="48" t="s">
        <v>33</v>
      </c>
      <c r="E30" s="22" t="s">
        <v>34</v>
      </c>
    </row>
    <row r="31" spans="1:7" ht="15.5" x14ac:dyDescent="0.35">
      <c r="A31" s="28" t="s">
        <v>47</v>
      </c>
      <c r="B31" s="24">
        <v>50</v>
      </c>
      <c r="C31" s="79"/>
      <c r="D31" s="79"/>
      <c r="E31" s="29">
        <f>IF('___tausta-arvoja'!F5,'1. Lähtötiedot ja rajaukset'!B31,'1. Lähtötiedot ja rajaukset'!D31)</f>
        <v>50</v>
      </c>
    </row>
    <row r="33" spans="1:10" ht="18.5" x14ac:dyDescent="0.45">
      <c r="A33" s="47" t="s">
        <v>50</v>
      </c>
    </row>
    <row r="34" spans="1:10" ht="29" x14ac:dyDescent="0.35">
      <c r="A34" s="20" t="s">
        <v>20</v>
      </c>
      <c r="B34" s="21" t="s">
        <v>31</v>
      </c>
      <c r="C34" s="48" t="s">
        <v>32</v>
      </c>
      <c r="D34" s="48" t="s">
        <v>33</v>
      </c>
      <c r="E34" s="22" t="s">
        <v>34</v>
      </c>
    </row>
    <row r="35" spans="1:10" x14ac:dyDescent="0.35">
      <c r="A35" s="23" t="s">
        <v>22</v>
      </c>
      <c r="B35" s="24">
        <v>5</v>
      </c>
      <c r="C35" s="79"/>
      <c r="D35" s="79"/>
      <c r="E35" s="29">
        <f>IF('___tausta-arvoja'!F15,'1. Lähtötiedot ja rajaukset'!B35,'1. Lähtötiedot ja rajaukset'!D35)</f>
        <v>0</v>
      </c>
    </row>
    <row r="36" spans="1:10" x14ac:dyDescent="0.35">
      <c r="A36" s="23" t="s">
        <v>23</v>
      </c>
      <c r="B36" s="24">
        <v>5</v>
      </c>
      <c r="C36" s="79"/>
      <c r="D36" s="79"/>
      <c r="E36" s="29">
        <f>IF('___tausta-arvoja'!F16,'1. Lähtötiedot ja rajaukset'!B36,'1. Lähtötiedot ja rajaukset'!D36)</f>
        <v>0</v>
      </c>
    </row>
    <row r="37" spans="1:10" x14ac:dyDescent="0.35">
      <c r="A37" s="23" t="s">
        <v>24</v>
      </c>
      <c r="B37" s="24">
        <v>20</v>
      </c>
      <c r="C37" s="79"/>
      <c r="D37" s="79"/>
      <c r="E37" s="29">
        <f>IF('___tausta-arvoja'!F17,'1. Lähtötiedot ja rajaukset'!B37,'1. Lähtötiedot ja rajaukset'!D37)</f>
        <v>0</v>
      </c>
    </row>
    <row r="38" spans="1:10" x14ac:dyDescent="0.35">
      <c r="A38" s="23" t="s">
        <v>25</v>
      </c>
      <c r="B38" s="24">
        <v>5</v>
      </c>
      <c r="C38" s="79"/>
      <c r="D38" s="79"/>
      <c r="E38" s="29">
        <f>IF('___tausta-arvoja'!F18,'1. Lähtötiedot ja rajaukset'!B38,'1. Lähtötiedot ja rajaukset'!D38)</f>
        <v>0</v>
      </c>
    </row>
    <row r="39" spans="1:10" x14ac:dyDescent="0.35">
      <c r="A39" s="23" t="s">
        <v>26</v>
      </c>
      <c r="B39" s="24">
        <v>50</v>
      </c>
      <c r="C39" s="79"/>
      <c r="D39" s="79"/>
      <c r="E39" s="29">
        <f>IF('___tausta-arvoja'!F19,'1. Lähtötiedot ja rajaukset'!B39,'1. Lähtötiedot ja rajaukset'!D39)</f>
        <v>0</v>
      </c>
    </row>
    <row r="40" spans="1:10" ht="29" x14ac:dyDescent="0.35">
      <c r="A40" s="26" t="s">
        <v>27</v>
      </c>
      <c r="B40" s="21" t="s">
        <v>31</v>
      </c>
      <c r="C40" s="48" t="s">
        <v>32</v>
      </c>
      <c r="D40" s="48" t="s">
        <v>33</v>
      </c>
      <c r="E40" s="22" t="s">
        <v>34</v>
      </c>
    </row>
    <row r="41" spans="1:10" x14ac:dyDescent="0.35">
      <c r="A41" s="23" t="s">
        <v>28</v>
      </c>
      <c r="B41" s="24">
        <v>101</v>
      </c>
      <c r="C41" s="79"/>
      <c r="D41" s="79"/>
      <c r="E41" s="29">
        <f>IF('___tausta-arvoja'!F22,'1. Lähtötiedot ja rajaukset'!B41,'1. Lähtötiedot ja rajaukset'!D41)</f>
        <v>0</v>
      </c>
    </row>
    <row r="42" spans="1:10" x14ac:dyDescent="0.35">
      <c r="A42" s="23" t="s">
        <v>29</v>
      </c>
      <c r="B42" s="24">
        <v>180</v>
      </c>
      <c r="C42" s="79"/>
      <c r="D42" s="79"/>
      <c r="E42" s="29">
        <f>IF('___tausta-arvoja'!F23,'1. Lähtötiedot ja rajaukset'!B42,'1. Lähtötiedot ja rajaukset'!D42)</f>
        <v>0</v>
      </c>
    </row>
    <row r="43" spans="1:10" x14ac:dyDescent="0.35">
      <c r="A43" s="23" t="s">
        <v>30</v>
      </c>
      <c r="B43" s="24">
        <v>84</v>
      </c>
      <c r="C43" s="79"/>
      <c r="D43" s="79"/>
      <c r="E43" s="29">
        <f>IF('___tausta-arvoja'!F24,'1. Lähtötiedot ja rajaukset'!B43,'1. Lähtötiedot ja rajaukset'!D43)</f>
        <v>0</v>
      </c>
    </row>
    <row r="45" spans="1:10" ht="24" thickBot="1" x14ac:dyDescent="0.6">
      <c r="A45" s="45" t="s">
        <v>147</v>
      </c>
      <c r="B45" s="32"/>
      <c r="C45" s="32"/>
      <c r="D45" s="32"/>
      <c r="E45" s="32"/>
      <c r="F45" s="32"/>
      <c r="G45" s="32"/>
      <c r="H45" s="32"/>
      <c r="I45" s="32"/>
      <c r="J45" s="10"/>
    </row>
    <row r="46" spans="1:10" ht="15" thickTop="1" x14ac:dyDescent="0.35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21.75" customHeight="1" x14ac:dyDescent="0.45">
      <c r="A47" s="11" t="s">
        <v>65</v>
      </c>
      <c r="B47" s="10"/>
      <c r="C47" s="10"/>
      <c r="D47" s="10"/>
      <c r="E47" s="10"/>
      <c r="F47" s="10"/>
      <c r="G47" s="10"/>
      <c r="H47" s="10"/>
      <c r="I47" s="10"/>
      <c r="J47" s="10"/>
    </row>
    <row r="48" spans="1:10" ht="43.5" x14ac:dyDescent="0.35">
      <c r="A48" s="10" t="s">
        <v>125</v>
      </c>
      <c r="B48" s="10" t="s">
        <v>10</v>
      </c>
      <c r="C48" s="10" t="s">
        <v>11</v>
      </c>
      <c r="D48" s="10" t="s">
        <v>12</v>
      </c>
      <c r="E48" s="10" t="s">
        <v>15</v>
      </c>
      <c r="F48" s="10" t="s">
        <v>16</v>
      </c>
      <c r="G48" s="10" t="s">
        <v>93</v>
      </c>
      <c r="H48" s="10" t="s">
        <v>94</v>
      </c>
    </row>
    <row r="49" spans="1:10" ht="29" x14ac:dyDescent="0.35">
      <c r="A49" s="10" t="s">
        <v>129</v>
      </c>
      <c r="B49" s="78" t="s">
        <v>57</v>
      </c>
      <c r="C49" s="78" t="s">
        <v>57</v>
      </c>
      <c r="D49" s="78" t="s">
        <v>57</v>
      </c>
      <c r="E49" s="12"/>
      <c r="F49" s="12"/>
      <c r="G49" s="12"/>
      <c r="H49" s="12"/>
    </row>
    <row r="50" spans="1:10" ht="29" x14ac:dyDescent="0.35">
      <c r="A50" s="10" t="s">
        <v>130</v>
      </c>
      <c r="B50" s="78" t="s">
        <v>57</v>
      </c>
      <c r="C50" s="78" t="s">
        <v>57</v>
      </c>
      <c r="D50" s="78" t="s">
        <v>57</v>
      </c>
      <c r="E50" s="78" t="s">
        <v>57</v>
      </c>
      <c r="F50" s="78" t="s">
        <v>57</v>
      </c>
      <c r="G50" s="78" t="s">
        <v>57</v>
      </c>
      <c r="H50" s="78" t="s">
        <v>57</v>
      </c>
    </row>
    <row r="51" spans="1:10" ht="24" customHeight="1" x14ac:dyDescent="0.3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8.5" x14ac:dyDescent="0.45">
      <c r="A52" s="11" t="s">
        <v>143</v>
      </c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21" customHeight="1" x14ac:dyDescent="0.35">
      <c r="A53" s="121" t="s">
        <v>142</v>
      </c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29" x14ac:dyDescent="0.35">
      <c r="A54" s="10" t="s">
        <v>60</v>
      </c>
      <c r="B54" s="10" t="s">
        <v>61</v>
      </c>
      <c r="C54" s="10" t="s">
        <v>37</v>
      </c>
      <c r="E54" s="10"/>
      <c r="F54" s="10"/>
      <c r="G54" s="10"/>
      <c r="H54" s="10"/>
      <c r="I54" s="10"/>
      <c r="J54" s="10"/>
    </row>
    <row r="55" spans="1:10" x14ac:dyDescent="0.35">
      <c r="A55" s="10" t="s">
        <v>13</v>
      </c>
      <c r="B55" s="10" t="s">
        <v>14</v>
      </c>
      <c r="C55" s="78" t="s">
        <v>58</v>
      </c>
      <c r="E55" s="10"/>
      <c r="F55" s="10"/>
      <c r="G55" s="10"/>
      <c r="H55" s="10"/>
      <c r="I55" s="10"/>
      <c r="J55" s="10"/>
    </row>
    <row r="56" spans="1:10" x14ac:dyDescent="0.35">
      <c r="A56" s="10" t="s">
        <v>36</v>
      </c>
      <c r="B56" s="10" t="s">
        <v>15</v>
      </c>
      <c r="C56" s="78" t="s">
        <v>58</v>
      </c>
      <c r="E56" s="10"/>
      <c r="F56" s="10"/>
      <c r="G56" s="10"/>
      <c r="H56" s="10"/>
      <c r="I56" s="10"/>
      <c r="J56" s="10"/>
    </row>
    <row r="57" spans="1:10" ht="29" x14ac:dyDescent="0.35">
      <c r="A57" s="10" t="s">
        <v>36</v>
      </c>
      <c r="B57" s="10" t="s">
        <v>16</v>
      </c>
      <c r="C57" s="78" t="s">
        <v>58</v>
      </c>
      <c r="E57" s="10"/>
      <c r="F57" s="10"/>
      <c r="G57" s="10"/>
      <c r="H57" s="10"/>
      <c r="I57" s="10"/>
      <c r="J57" s="10"/>
    </row>
    <row r="58" spans="1:10" x14ac:dyDescent="0.35">
      <c r="A58" s="10" t="s">
        <v>36</v>
      </c>
      <c r="B58" s="10" t="s">
        <v>17</v>
      </c>
      <c r="C58" s="78" t="s">
        <v>58</v>
      </c>
      <c r="E58" s="10"/>
      <c r="F58" s="10"/>
      <c r="G58" s="10"/>
      <c r="H58" s="10"/>
      <c r="I58" s="10"/>
      <c r="J58" s="10"/>
    </row>
    <row r="59" spans="1:10" x14ac:dyDescent="0.35">
      <c r="A59" s="10" t="s">
        <v>36</v>
      </c>
      <c r="B59" s="10" t="s">
        <v>18</v>
      </c>
      <c r="C59" s="78" t="s">
        <v>58</v>
      </c>
      <c r="E59" s="10"/>
      <c r="F59" s="10"/>
      <c r="G59" s="10"/>
      <c r="H59" s="10"/>
      <c r="I59" s="10"/>
      <c r="J59" s="10"/>
    </row>
    <row r="60" spans="1:10" ht="43.5" x14ac:dyDescent="0.35">
      <c r="A60" s="10" t="s">
        <v>19</v>
      </c>
      <c r="B60" s="10" t="s">
        <v>35</v>
      </c>
      <c r="C60" s="78" t="s">
        <v>58</v>
      </c>
      <c r="E60" s="10"/>
      <c r="F60" s="10"/>
      <c r="G60" s="10"/>
      <c r="H60" s="10"/>
      <c r="I60" s="10"/>
      <c r="J60" s="10"/>
    </row>
    <row r="61" spans="1:10" x14ac:dyDescent="0.35">
      <c r="A61" s="10"/>
      <c r="B61" s="10"/>
      <c r="C61" s="10"/>
      <c r="D61" s="10"/>
      <c r="E61" s="10"/>
      <c r="F61" s="10"/>
      <c r="G61" s="10"/>
      <c r="H61" s="10"/>
      <c r="I61" s="10"/>
      <c r="J61" s="10"/>
    </row>
  </sheetData>
  <sheetProtection sheet="1" objects="1" scenarios="1"/>
  <mergeCells count="9">
    <mergeCell ref="B5:D5"/>
    <mergeCell ref="B4:D4"/>
    <mergeCell ref="B3:D3"/>
    <mergeCell ref="C13:D13"/>
    <mergeCell ref="B6:D6"/>
    <mergeCell ref="B7:D7"/>
    <mergeCell ref="B8:D8"/>
    <mergeCell ref="B10:D10"/>
    <mergeCell ref="B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 altText="Kyllä">
                <anchor moveWithCells="1">
                  <from>
                    <xdr:col>2</xdr:col>
                    <xdr:colOff>50800</xdr:colOff>
                    <xdr:row>34</xdr:row>
                    <xdr:rowOff>12700</xdr:rowOff>
                  </from>
                  <to>
                    <xdr:col>2</xdr:col>
                    <xdr:colOff>869950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Kyllä">
                <anchor moveWithCells="1">
                  <from>
                    <xdr:col>2</xdr:col>
                    <xdr:colOff>50800</xdr:colOff>
                    <xdr:row>30</xdr:row>
                    <xdr:rowOff>12700</xdr:rowOff>
                  </from>
                  <to>
                    <xdr:col>2</xdr:col>
                    <xdr:colOff>869950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2</xdr:col>
                    <xdr:colOff>50800</xdr:colOff>
                    <xdr:row>34</xdr:row>
                    <xdr:rowOff>184150</xdr:rowOff>
                  </from>
                  <to>
                    <xdr:col>2</xdr:col>
                    <xdr:colOff>831850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</xdr:col>
                    <xdr:colOff>50800</xdr:colOff>
                    <xdr:row>35</xdr:row>
                    <xdr:rowOff>165100</xdr:rowOff>
                  </from>
                  <to>
                    <xdr:col>2</xdr:col>
                    <xdr:colOff>812800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</xdr:col>
                    <xdr:colOff>50800</xdr:colOff>
                    <xdr:row>40</xdr:row>
                    <xdr:rowOff>165100</xdr:rowOff>
                  </from>
                  <to>
                    <xdr:col>2</xdr:col>
                    <xdr:colOff>831850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50800</xdr:colOff>
                    <xdr:row>41</xdr:row>
                    <xdr:rowOff>165100</xdr:rowOff>
                  </from>
                  <to>
                    <xdr:col>2</xdr:col>
                    <xdr:colOff>831850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2</xdr:col>
                    <xdr:colOff>50800</xdr:colOff>
                    <xdr:row>36</xdr:row>
                    <xdr:rowOff>165100</xdr:rowOff>
                  </from>
                  <to>
                    <xdr:col>2</xdr:col>
                    <xdr:colOff>831850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2</xdr:col>
                    <xdr:colOff>50800</xdr:colOff>
                    <xdr:row>37</xdr:row>
                    <xdr:rowOff>165100</xdr:rowOff>
                  </from>
                  <to>
                    <xdr:col>2</xdr:col>
                    <xdr:colOff>838200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</xdr:col>
                    <xdr:colOff>50800</xdr:colOff>
                    <xdr:row>39</xdr:row>
                    <xdr:rowOff>355600</xdr:rowOff>
                  </from>
                  <to>
                    <xdr:col>2</xdr:col>
                    <xdr:colOff>831850</xdr:colOff>
                    <xdr:row>41</xdr:row>
                    <xdr:rowOff>31750</xdr:rowOff>
                  </to>
                </anchor>
              </controlPr>
            </control>
          </mc:Choice>
        </mc:AlternateContent>
      </controls>
    </mc:Choice>
  </mc:AlternateContent>
  <tableParts count="2">
    <tablePart r:id="rId13"/>
    <tablePart r:id="rId14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1BD0C1A-FA08-41FC-9A02-732DED2DCD95}">
          <x14:formula1>
            <xm:f>'___tausta-arvoja'!$B$4:$B$6</xm:f>
          </x14:formula1>
          <xm:sqref>B6</xm:sqref>
        </x14:dataValidation>
        <x14:dataValidation type="list" allowBlank="1" showInputMessage="1" showErrorMessage="1" xr:uid="{2706DFF1-3F2B-43FD-856E-6A93714096A5}">
          <x14:formula1>
            <xm:f>'___tausta-arvoja'!$B$8:$B$9</xm:f>
          </x14:formula1>
          <xm:sqref>B7</xm:sqref>
        </x14:dataValidation>
        <x14:dataValidation type="list" allowBlank="1" showInputMessage="1" showErrorMessage="1" xr:uid="{304D71F3-68D0-460D-A331-98AD89BECE2D}">
          <x14:formula1>
            <xm:f>'___tausta-arvoja'!$B$21:$B$25</xm:f>
          </x14:formula1>
          <xm:sqref>B8:D8</xm:sqref>
        </x14:dataValidation>
        <x14:dataValidation type="list" allowBlank="1" showInputMessage="1" showErrorMessage="1" xr:uid="{C439C8A0-7632-4068-97DD-5D4C91498C13}">
          <x14:formula1>
            <xm:f>'___tausta-arvoja'!$B$28:$B$30</xm:f>
          </x14:formula1>
          <xm:sqref>B4</xm:sqref>
        </x14:dataValidation>
        <x14:dataValidation type="list" allowBlank="1" showInputMessage="1" showErrorMessage="1" xr:uid="{32482DD7-7264-439B-8253-BE7DFECD3912}">
          <x14:formula1>
            <xm:f>'___tausta-arvoja'!$E$27:$E$28</xm:f>
          </x14:formula1>
          <xm:sqref>C55:C60 B49:D50 E50:H50 B14:B26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EE79-DB5B-4865-8546-50D2D900BFEA}">
  <sheetPr codeName="Taul5"/>
  <dimension ref="A1:J61"/>
  <sheetViews>
    <sheetView showGridLines="0" tabSelected="1" zoomScaleNormal="100" workbookViewId="0">
      <selection activeCell="B9" sqref="B9"/>
    </sheetView>
  </sheetViews>
  <sheetFormatPr defaultRowHeight="14.5" x14ac:dyDescent="0.35"/>
  <cols>
    <col min="1" max="1" width="33.1796875" customWidth="1"/>
    <col min="2" max="2" width="28.1796875" customWidth="1"/>
    <col min="3" max="9" width="23.453125" customWidth="1"/>
    <col min="10" max="10" width="12.453125" customWidth="1"/>
  </cols>
  <sheetData>
    <row r="1" spans="1:10" ht="29" thickBot="1" x14ac:dyDescent="0.7">
      <c r="A1" s="34" t="s">
        <v>52</v>
      </c>
      <c r="B1" s="33"/>
      <c r="C1" s="33"/>
      <c r="D1" s="33"/>
      <c r="E1" s="33"/>
      <c r="F1" s="33"/>
      <c r="G1" s="33"/>
      <c r="H1" s="33"/>
      <c r="I1" s="33"/>
    </row>
    <row r="2" spans="1:10" ht="15" thickTop="1" x14ac:dyDescent="0.35">
      <c r="I2" s="95"/>
    </row>
    <row r="3" spans="1:10" x14ac:dyDescent="0.35">
      <c r="E3" s="95"/>
    </row>
    <row r="4" spans="1:10" ht="27.65" customHeight="1" x14ac:dyDescent="0.5">
      <c r="A4" s="19" t="s">
        <v>64</v>
      </c>
      <c r="E4" s="95"/>
    </row>
    <row r="5" spans="1:10" ht="21" customHeight="1" x14ac:dyDescent="0.45">
      <c r="A5" s="49" t="str">
        <f>_xlfn.CONCAT(laskentajakso," vuoden laskentajakson ajalta")</f>
        <v>50 vuoden laskentajakson ajalta</v>
      </c>
      <c r="E5" s="95"/>
    </row>
    <row r="6" spans="1:10" ht="12" customHeight="1" x14ac:dyDescent="0.35"/>
    <row r="7" spans="1:10" x14ac:dyDescent="0.35">
      <c r="A7" s="10" t="s">
        <v>125</v>
      </c>
      <c r="B7" s="10" t="s">
        <v>116</v>
      </c>
      <c r="C7" s="10" t="s">
        <v>115</v>
      </c>
      <c r="D7" s="10" t="s">
        <v>114</v>
      </c>
      <c r="E7" s="10" t="s">
        <v>113</v>
      </c>
      <c r="F7" s="10" t="s">
        <v>117</v>
      </c>
      <c r="G7" s="10" t="s">
        <v>118</v>
      </c>
      <c r="H7" s="10" t="s">
        <v>119</v>
      </c>
      <c r="I7" s="10" t="s">
        <v>144</v>
      </c>
    </row>
    <row r="8" spans="1:10" ht="33.75" customHeight="1" x14ac:dyDescent="0.35">
      <c r="A8" s="13" t="s">
        <v>129</v>
      </c>
      <c r="B8" s="102"/>
      <c r="C8" s="102"/>
      <c r="D8" s="102"/>
      <c r="E8" s="102"/>
      <c r="F8" s="102"/>
      <c r="G8" s="102"/>
      <c r="H8" s="102"/>
      <c r="I8" s="103">
        <f>SUM(B8:D8)</f>
        <v>0</v>
      </c>
    </row>
    <row r="9" spans="1:10" ht="35.25" customHeight="1" x14ac:dyDescent="0.35">
      <c r="A9" s="13" t="s">
        <v>130</v>
      </c>
      <c r="B9" s="102"/>
      <c r="C9" s="102"/>
      <c r="D9" s="102"/>
      <c r="E9" s="102"/>
      <c r="F9" s="102"/>
      <c r="G9" s="102"/>
      <c r="H9" s="102"/>
      <c r="I9" s="103">
        <f>SUM(B9:H9)</f>
        <v>0</v>
      </c>
    </row>
    <row r="10" spans="1:10" ht="28" customHeight="1" x14ac:dyDescent="0.35">
      <c r="A10" s="13" t="s">
        <v>53</v>
      </c>
      <c r="B10" s="104">
        <f t="shared" ref="B10:I10" si="0">SUM(B8:B9)</f>
        <v>0</v>
      </c>
      <c r="C10" s="104">
        <f t="shared" si="0"/>
        <v>0</v>
      </c>
      <c r="D10" s="104">
        <f t="shared" si="0"/>
        <v>0</v>
      </c>
      <c r="E10" s="104">
        <f t="shared" si="0"/>
        <v>0</v>
      </c>
      <c r="F10" s="104">
        <f t="shared" si="0"/>
        <v>0</v>
      </c>
      <c r="G10" s="104">
        <f t="shared" si="0"/>
        <v>0</v>
      </c>
      <c r="H10" s="104">
        <f t="shared" si="0"/>
        <v>0</v>
      </c>
      <c r="I10" s="105">
        <f t="shared" si="0"/>
        <v>0</v>
      </c>
    </row>
    <row r="11" spans="1:10" ht="12" customHeight="1" x14ac:dyDescent="0.35">
      <c r="A11" s="13"/>
      <c r="B11" s="104"/>
      <c r="C11" s="104"/>
      <c r="D11" s="104"/>
      <c r="E11" s="104"/>
      <c r="F11" s="104"/>
      <c r="G11" s="104"/>
      <c r="H11" s="104"/>
      <c r="I11" s="105"/>
    </row>
    <row r="12" spans="1:10" ht="23.25" customHeight="1" x14ac:dyDescent="0.45">
      <c r="A12" s="49" t="s">
        <v>145</v>
      </c>
      <c r="B12" s="104"/>
      <c r="C12" s="104"/>
      <c r="D12" s="104"/>
      <c r="E12" s="104"/>
      <c r="F12" s="104"/>
      <c r="G12" s="104"/>
      <c r="H12" s="104"/>
      <c r="I12" s="105"/>
    </row>
    <row r="13" spans="1:10" ht="8.25" customHeight="1" x14ac:dyDescent="0.45">
      <c r="A13" s="49"/>
      <c r="B13" s="104"/>
      <c r="C13" s="104"/>
      <c r="D13" s="104"/>
      <c r="E13" s="104"/>
      <c r="F13" s="104"/>
      <c r="G13" s="104"/>
      <c r="H13" s="104"/>
      <c r="I13" s="105"/>
    </row>
    <row r="14" spans="1:10" ht="33.75" customHeight="1" x14ac:dyDescent="0.35">
      <c r="A14" s="122" t="s">
        <v>146</v>
      </c>
      <c r="B14" s="88"/>
      <c r="C14" s="88"/>
      <c r="D14" s="88"/>
      <c r="E14" s="88"/>
      <c r="F14" s="88"/>
      <c r="G14" s="88"/>
      <c r="H14" s="88"/>
      <c r="I14" s="123">
        <f>SUM(B14:H14)</f>
        <v>0</v>
      </c>
      <c r="J14" s="16"/>
    </row>
    <row r="15" spans="1:10" ht="22.5" customHeight="1" x14ac:dyDescent="0.35">
      <c r="A15" s="124"/>
      <c r="B15" s="125"/>
      <c r="C15" s="125"/>
      <c r="D15" s="125"/>
      <c r="E15" s="125"/>
      <c r="F15" s="125"/>
      <c r="G15" s="125"/>
      <c r="H15" s="125"/>
      <c r="I15" s="105"/>
      <c r="J15" s="16"/>
    </row>
    <row r="16" spans="1:10" ht="37" customHeight="1" x14ac:dyDescent="0.5">
      <c r="A16" s="19" t="s">
        <v>148</v>
      </c>
      <c r="B16" s="10"/>
      <c r="C16" s="10"/>
      <c r="D16" s="10"/>
      <c r="E16" s="10"/>
      <c r="F16" s="95"/>
      <c r="I16" s="95"/>
    </row>
    <row r="17" spans="1:9" s="113" customFormat="1" ht="23.25" customHeight="1" x14ac:dyDescent="0.35">
      <c r="A17" s="110" t="s">
        <v>149</v>
      </c>
      <c r="B17" s="111"/>
      <c r="C17" s="111"/>
      <c r="D17" s="111"/>
      <c r="E17" s="111"/>
      <c r="F17" s="112"/>
      <c r="I17" s="112"/>
    </row>
    <row r="18" spans="1:9" ht="34.5" customHeight="1" x14ac:dyDescent="0.35">
      <c r="A18" s="10" t="s">
        <v>125</v>
      </c>
      <c r="B18" s="10" t="s">
        <v>63</v>
      </c>
      <c r="C18" s="10" t="s">
        <v>59</v>
      </c>
      <c r="D18" s="10"/>
      <c r="E18" s="10"/>
      <c r="F18" s="95"/>
      <c r="I18" s="95"/>
    </row>
    <row r="19" spans="1:9" ht="23.15" customHeight="1" x14ac:dyDescent="0.35">
      <c r="A19" s="10" t="s">
        <v>13</v>
      </c>
      <c r="B19" s="10" t="s">
        <v>14</v>
      </c>
      <c r="C19" s="76"/>
      <c r="D19" s="10"/>
      <c r="E19" s="10"/>
      <c r="F19" s="95"/>
      <c r="I19" s="10"/>
    </row>
    <row r="20" spans="1:9" ht="25" customHeight="1" x14ac:dyDescent="0.35">
      <c r="A20" s="10" t="s">
        <v>36</v>
      </c>
      <c r="B20" s="10" t="s">
        <v>15</v>
      </c>
      <c r="C20" s="76"/>
      <c r="D20" s="10"/>
      <c r="E20" s="10"/>
      <c r="I20" s="10"/>
    </row>
    <row r="21" spans="1:9" ht="32.5" customHeight="1" x14ac:dyDescent="0.35">
      <c r="A21" s="10"/>
      <c r="B21" s="10" t="s">
        <v>16</v>
      </c>
      <c r="C21" s="76"/>
      <c r="D21" s="10"/>
      <c r="E21" s="10"/>
      <c r="I21" s="10"/>
    </row>
    <row r="22" spans="1:9" ht="23.15" customHeight="1" x14ac:dyDescent="0.35">
      <c r="A22" s="10"/>
      <c r="B22" s="10" t="s">
        <v>17</v>
      </c>
      <c r="C22" s="76"/>
      <c r="D22" s="10"/>
      <c r="E22" s="10"/>
      <c r="F22" s="109"/>
      <c r="I22" s="10"/>
    </row>
    <row r="23" spans="1:9" ht="32.15" customHeight="1" x14ac:dyDescent="0.35">
      <c r="A23" s="10"/>
      <c r="B23" s="10" t="s">
        <v>18</v>
      </c>
      <c r="C23" s="76"/>
      <c r="D23" s="10"/>
      <c r="E23" s="10"/>
      <c r="I23" s="10"/>
    </row>
    <row r="24" spans="1:9" ht="29" x14ac:dyDescent="0.35">
      <c r="A24" s="10" t="s">
        <v>19</v>
      </c>
      <c r="B24" s="10" t="s">
        <v>35</v>
      </c>
      <c r="C24" s="77"/>
      <c r="D24" s="10"/>
      <c r="E24" s="10"/>
      <c r="F24" s="10"/>
      <c r="G24" s="10"/>
      <c r="H24" s="10"/>
      <c r="I24" s="10"/>
    </row>
    <row r="25" spans="1:9" ht="27" customHeight="1" x14ac:dyDescent="0.35"/>
    <row r="26" spans="1:9" ht="28.5" customHeight="1" x14ac:dyDescent="0.5">
      <c r="A26" s="19" t="s">
        <v>87</v>
      </c>
      <c r="B26" s="54"/>
      <c r="C26" s="54"/>
      <c r="D26" s="55"/>
      <c r="E26" s="10"/>
      <c r="F26" s="10"/>
      <c r="G26" s="10"/>
      <c r="H26" s="10"/>
      <c r="I26" s="10"/>
    </row>
    <row r="27" spans="1:9" ht="16.5" customHeight="1" x14ac:dyDescent="0.5">
      <c r="A27" s="19"/>
      <c r="B27" s="54"/>
      <c r="C27" s="54"/>
      <c r="D27" s="55"/>
      <c r="E27" s="10"/>
      <c r="F27" s="10"/>
      <c r="G27" s="85"/>
      <c r="H27" s="10"/>
      <c r="I27" s="10"/>
    </row>
    <row r="28" spans="1:9" ht="15.5" x14ac:dyDescent="0.35">
      <c r="A28" s="107" t="s">
        <v>88</v>
      </c>
      <c r="B28" s="107" t="s">
        <v>81</v>
      </c>
      <c r="C28" s="108" t="s">
        <v>108</v>
      </c>
      <c r="D28" s="108" t="s">
        <v>109</v>
      </c>
      <c r="E28" s="108" t="s">
        <v>110</v>
      </c>
      <c r="F28" s="108" t="s">
        <v>111</v>
      </c>
      <c r="G28" s="91" t="s">
        <v>112</v>
      </c>
      <c r="H28" s="10"/>
      <c r="I28" s="10"/>
    </row>
    <row r="29" spans="1:9" ht="24" customHeight="1" x14ac:dyDescent="0.35">
      <c r="A29" s="90" t="s">
        <v>83</v>
      </c>
      <c r="B29" s="92">
        <f>SUM(C29:F29)</f>
        <v>0</v>
      </c>
      <c r="C29" s="87"/>
      <c r="D29" s="87"/>
      <c r="E29" s="87"/>
      <c r="F29" s="88"/>
      <c r="G29" s="86"/>
      <c r="H29" s="10"/>
      <c r="I29" s="10"/>
    </row>
    <row r="30" spans="1:9" ht="24" customHeight="1" x14ac:dyDescent="0.35">
      <c r="A30" s="90" t="s">
        <v>84</v>
      </c>
      <c r="B30" s="92">
        <f t="shared" ref="B30:B32" si="1">SUM(C30:F30)</f>
        <v>0</v>
      </c>
      <c r="C30" s="87"/>
      <c r="D30" s="87"/>
      <c r="E30" s="87"/>
      <c r="F30" s="88"/>
      <c r="G30" s="86"/>
      <c r="H30" s="10"/>
      <c r="I30" s="10"/>
    </row>
    <row r="31" spans="1:9" ht="24" customHeight="1" x14ac:dyDescent="0.35">
      <c r="A31" s="90" t="s">
        <v>85</v>
      </c>
      <c r="B31" s="92">
        <f t="shared" si="1"/>
        <v>0</v>
      </c>
      <c r="C31" s="87"/>
      <c r="D31" s="87"/>
      <c r="E31" s="87"/>
      <c r="F31" s="88"/>
      <c r="G31" s="86"/>
      <c r="H31" s="10"/>
      <c r="I31" s="10"/>
    </row>
    <row r="32" spans="1:9" ht="24" customHeight="1" x14ac:dyDescent="0.35">
      <c r="A32" s="90" t="s">
        <v>86</v>
      </c>
      <c r="B32" s="92">
        <f t="shared" si="1"/>
        <v>0</v>
      </c>
      <c r="C32" s="87"/>
      <c r="D32" s="87"/>
      <c r="E32" s="87"/>
      <c r="F32" s="88"/>
      <c r="G32" s="86"/>
      <c r="H32" s="10"/>
      <c r="I32" s="10"/>
    </row>
    <row r="33" spans="1:9" ht="24" customHeight="1" x14ac:dyDescent="0.35">
      <c r="A33" s="53" t="s">
        <v>89</v>
      </c>
      <c r="B33" s="106">
        <f>SUM(B29:B32)</f>
        <v>0</v>
      </c>
      <c r="C33" s="106">
        <f t="shared" ref="C33:F33" si="2">SUM(C29:C32)</f>
        <v>0</v>
      </c>
      <c r="D33" s="106">
        <f t="shared" si="2"/>
        <v>0</v>
      </c>
      <c r="E33" s="106">
        <f t="shared" si="2"/>
        <v>0</v>
      </c>
      <c r="F33" s="106">
        <f t="shared" si="2"/>
        <v>0</v>
      </c>
      <c r="G33" s="96"/>
      <c r="H33" s="10"/>
      <c r="I33" s="10"/>
    </row>
    <row r="34" spans="1:9" ht="31" customHeight="1" x14ac:dyDescent="0.35">
      <c r="A34" s="50"/>
      <c r="B34" s="52"/>
      <c r="D34" s="10"/>
      <c r="E34" s="10"/>
      <c r="F34" s="10"/>
      <c r="G34" s="10"/>
      <c r="H34" s="10"/>
      <c r="I34" s="10"/>
    </row>
    <row r="35" spans="1:9" ht="21" x14ac:dyDescent="0.5">
      <c r="A35" s="19" t="s">
        <v>105</v>
      </c>
    </row>
    <row r="36" spans="1:9" ht="12" customHeight="1" x14ac:dyDescent="0.45">
      <c r="A36" s="46"/>
      <c r="B36" s="41"/>
      <c r="C36" s="41"/>
      <c r="D36" s="41"/>
      <c r="E36" s="41"/>
      <c r="F36" s="41"/>
    </row>
    <row r="37" spans="1:9" ht="46.5" x14ac:dyDescent="0.35">
      <c r="A37" s="89" t="s">
        <v>139</v>
      </c>
      <c r="B37" s="89" t="s">
        <v>126</v>
      </c>
      <c r="C37" s="89" t="s">
        <v>127</v>
      </c>
      <c r="D37" s="89" t="s">
        <v>140</v>
      </c>
      <c r="E37" s="89" t="s">
        <v>128</v>
      </c>
      <c r="F37" s="95"/>
    </row>
    <row r="38" spans="1:9" x14ac:dyDescent="0.35">
      <c r="A38" s="93" t="str">
        <f>'1. Lähtötiedot ja rajaukset'!A14</f>
        <v>Tie</v>
      </c>
      <c r="B38" s="120"/>
      <c r="C38" s="120"/>
      <c r="D38" s="120"/>
      <c r="E38" s="120"/>
      <c r="F38" s="95"/>
    </row>
    <row r="39" spans="1:9" x14ac:dyDescent="0.35">
      <c r="A39" s="93" t="str">
        <f>'1. Lähtötiedot ja rajaukset'!A15</f>
        <v>Katu ja kunnallistekniikka</v>
      </c>
      <c r="B39" s="120"/>
      <c r="C39" s="120"/>
      <c r="D39" s="120"/>
      <c r="E39" s="120"/>
      <c r="F39" s="95"/>
    </row>
    <row r="40" spans="1:9" x14ac:dyDescent="0.35">
      <c r="A40" s="93" t="str">
        <f>'1. Lähtötiedot ja rajaukset'!A16</f>
        <v>Kunnallistekniikka</v>
      </c>
      <c r="B40" s="120"/>
      <c r="C40" s="120"/>
      <c r="D40" s="120"/>
      <c r="E40" s="120"/>
      <c r="F40" s="95"/>
    </row>
    <row r="41" spans="1:9" x14ac:dyDescent="0.35">
      <c r="A41" s="93" t="str">
        <f>'1. Lähtötiedot ja rajaukset'!A17</f>
        <v>Jalankulku- ja pyöräilyväylä</v>
      </c>
      <c r="B41" s="120"/>
      <c r="C41" s="120"/>
      <c r="D41" s="120"/>
      <c r="E41" s="120"/>
      <c r="F41" s="95"/>
    </row>
    <row r="42" spans="1:9" s="49" customFormat="1" ht="18.5" x14ac:dyDescent="0.45">
      <c r="A42" s="93" t="str">
        <f>'1. Lähtötiedot ja rajaukset'!A18</f>
        <v>Puisto/Viheralue</v>
      </c>
      <c r="B42" s="120"/>
      <c r="C42" s="120"/>
      <c r="D42" s="120"/>
      <c r="E42" s="120"/>
      <c r="F42" s="97"/>
    </row>
    <row r="43" spans="1:9" x14ac:dyDescent="0.35">
      <c r="A43" s="93" t="str">
        <f>'1. Lähtötiedot ja rajaukset'!A19</f>
        <v>Urheilupuisto/ -kenttä</v>
      </c>
      <c r="B43" s="120"/>
      <c r="C43" s="120"/>
      <c r="D43" s="120"/>
      <c r="E43" s="120"/>
      <c r="F43" s="95"/>
    </row>
    <row r="44" spans="1:9" x14ac:dyDescent="0.35">
      <c r="A44" s="93" t="str">
        <f>'1. Lähtötiedot ja rajaukset'!A20</f>
        <v>Rata</v>
      </c>
      <c r="B44" s="120"/>
      <c r="C44" s="120"/>
      <c r="D44" s="120"/>
      <c r="E44" s="120"/>
      <c r="F44" s="95"/>
    </row>
    <row r="45" spans="1:9" x14ac:dyDescent="0.35">
      <c r="A45" s="93" t="str">
        <f>'1. Lähtötiedot ja rajaukset'!A21</f>
        <v>Raitiotie</v>
      </c>
      <c r="B45" s="120"/>
      <c r="C45" s="120"/>
      <c r="D45" s="120"/>
      <c r="E45" s="120"/>
      <c r="F45" s="95"/>
    </row>
    <row r="46" spans="1:9" x14ac:dyDescent="0.35">
      <c r="A46" s="93" t="str">
        <f>'1. Lähtötiedot ja rajaukset'!A22</f>
        <v>Silta</v>
      </c>
      <c r="B46" s="120"/>
      <c r="C46" s="120"/>
      <c r="D46" s="120"/>
      <c r="E46" s="120"/>
      <c r="F46" s="95"/>
    </row>
    <row r="47" spans="1:9" x14ac:dyDescent="0.35">
      <c r="A47" s="93" t="str">
        <f>'1. Lähtötiedot ja rajaukset'!A23</f>
        <v>Tunneli</v>
      </c>
      <c r="B47" s="120"/>
      <c r="C47" s="120"/>
      <c r="D47" s="120"/>
      <c r="E47" s="120"/>
      <c r="F47" s="95"/>
    </row>
    <row r="48" spans="1:9" x14ac:dyDescent="0.35">
      <c r="A48" s="93" t="str">
        <f>'1. Lähtötiedot ja rajaukset'!A24</f>
        <v>Vesirakentaminen</v>
      </c>
      <c r="B48" s="120"/>
      <c r="C48" s="120"/>
      <c r="D48" s="120"/>
      <c r="E48" s="120"/>
      <c r="F48" s="95"/>
    </row>
    <row r="49" spans="1:6" x14ac:dyDescent="0.35">
      <c r="A49" s="93" t="str">
        <f>'1. Lähtötiedot ja rajaukset'!A25</f>
        <v>Vesiväylä</v>
      </c>
      <c r="B49" s="120"/>
      <c r="C49" s="120"/>
      <c r="D49" s="120"/>
      <c r="E49" s="120"/>
      <c r="F49" s="95"/>
    </row>
    <row r="50" spans="1:6" x14ac:dyDescent="0.35">
      <c r="A50" s="93" t="str">
        <f>'1. Lähtötiedot ja rajaukset'!A26</f>
        <v>Pohjanvahvistus</v>
      </c>
      <c r="B50" s="120"/>
      <c r="C50" s="120"/>
      <c r="D50" s="120"/>
      <c r="E50" s="120"/>
      <c r="F50" s="95"/>
    </row>
    <row r="51" spans="1:6" x14ac:dyDescent="0.35">
      <c r="A51" s="93" t="str">
        <f>IF(ISBLANK('1. Lähtötiedot ja rajaukset'!B27),"",_xlfn.CONCAT("Muu: ",'1. Lähtötiedot ja rajaukset'!B27))</f>
        <v/>
      </c>
      <c r="B51" s="120"/>
      <c r="C51" s="120"/>
      <c r="D51" s="120"/>
      <c r="E51" s="120"/>
      <c r="F51" s="95"/>
    </row>
    <row r="52" spans="1:6" ht="15.5" x14ac:dyDescent="0.35">
      <c r="A52" s="109" t="s">
        <v>131</v>
      </c>
      <c r="B52" s="14"/>
      <c r="C52" s="39"/>
      <c r="D52" s="2"/>
    </row>
    <row r="53" spans="1:6" ht="15.5" x14ac:dyDescent="0.35">
      <c r="A53" s="14"/>
      <c r="B53" s="15"/>
      <c r="D53" s="2"/>
    </row>
    <row r="55" spans="1:6" x14ac:dyDescent="0.35">
      <c r="A55" s="14"/>
    </row>
    <row r="56" spans="1:6" x14ac:dyDescent="0.35">
      <c r="A56" s="14"/>
      <c r="D56" s="38"/>
    </row>
    <row r="57" spans="1:6" ht="16" x14ac:dyDescent="0.35">
      <c r="D57" s="1"/>
    </row>
    <row r="58" spans="1:6" ht="16" x14ac:dyDescent="0.35">
      <c r="D58" s="1"/>
    </row>
    <row r="59" spans="1:6" ht="15" x14ac:dyDescent="0.35">
      <c r="D59" s="3"/>
    </row>
    <row r="60" spans="1:6" ht="15" x14ac:dyDescent="0.35">
      <c r="D60" s="3"/>
    </row>
    <row r="61" spans="1:6" ht="16" x14ac:dyDescent="0.35">
      <c r="D61" s="1"/>
    </row>
  </sheetData>
  <sheetProtection sheet="1" objects="1" scenarios="1"/>
  <phoneticPr fontId="9" type="noConversion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2" id="{48A06E15-3A93-46BF-AC04-F57B47B98658}">
            <xm:f>IF('1. Lähtötiedot ja rajaukset'!B49="Kyllä",TRUE)</xm:f>
            <x14:dxf>
              <fill>
                <patternFill>
                  <bgColor theme="9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m:sqref>B9 B8:C8 D8:H9</xm:sqref>
        </x14:conditionalFormatting>
        <x14:conditionalFormatting xmlns:xm="http://schemas.microsoft.com/office/excel/2006/main">
          <x14:cfRule type="expression" priority="75" id="{25EC182E-B98B-44C2-BA4B-DEA81BCCC23F}">
            <xm:f>IF('1. Lähtötiedot ja rajaukset'!C50="Kyllä",TRUE)</xm:f>
            <x14:dxf>
              <fill>
                <patternFill>
                  <bgColor theme="9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76" id="{DEF8A3C3-2FF3-4B95-BC4E-8E0FD869D8DE}">
            <xm:f>IF('1. Lähtötiedot ja rajaukset'!C50="Kyllä",TRUE)</xm:f>
            <x14:dxf>
              <fill>
                <patternFill>
                  <bgColor theme="9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m:sqref>C9</xm:sqref>
        </x14:conditionalFormatting>
        <x14:conditionalFormatting xmlns:xm="http://schemas.microsoft.com/office/excel/2006/main">
          <x14:cfRule type="expression" priority="77" id="{B2EAA68C-18D5-4A0F-BF01-50107BC1E2D7}">
            <xm:f>IF('1. Lähtötiedot ja rajaukset'!$C$55="Kyllä",TRUE)</xm:f>
            <x14:dxf>
              <fill>
                <patternFill>
                  <bgColor theme="9" tint="0.79998168889431442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78" id="{5D9AB831-82BF-44CA-A320-39D6DD54AE60}">
            <xm:f>IF('1. Lähtötiedot ja rajaukset'!$C$56="Kyllä",TRUE)</xm:f>
            <x14:dxf>
              <fill>
                <patternFill>
                  <bgColor theme="9" tint="0.79998168889431442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79" id="{D4231BAA-DEF3-40F4-BFFF-587ED2A30BBC}">
            <xm:f>IF('1. Lähtötiedot ja rajaukset'!$C$59="Kyllä",TRUE)</xm:f>
            <x14:dxf>
              <fill>
                <patternFill>
                  <bgColor theme="9" tint="0.79998168889431442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80" id="{5D9AB831-82BF-44CA-A320-39D6DD54AE60}">
            <xm:f>IF('1. Lähtötiedot ja rajaukset'!$C$57="Kyllä",TRUE)</xm:f>
            <x14:dxf>
              <fill>
                <patternFill>
                  <bgColor theme="9" tint="0.79998168889431442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81" id="{D4231BAA-DEF3-40F4-BFFF-587ED2A30BBC}">
            <xm:f>IF('1. Lähtötiedot ja rajaukset'!$C$60="Kyllä",TRUE)</xm:f>
            <x14:dxf>
              <fill>
                <patternFill>
                  <bgColor theme="9" tint="0.79998168889431442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82" id="{E32A76DD-3013-4B59-8AFC-019E8982F0FC}">
            <xm:f>IF('1. Lähtötiedot ja rajaukset'!C58="Kyllä",TRUE)</xm:f>
            <x14:dxf>
              <fill>
                <patternFill>
                  <bgColor theme="9" tint="0.79998168889431442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5" id="{25AF6A8D-60A6-4A01-8FD7-31EC41F475D5}">
            <xm:f>IF('1. Lähtötiedot ja rajaukset'!$B14="Kyllä",TRUE,FALSE)</xm:f>
            <x14:dxf>
              <fill>
                <patternFill>
                  <bgColor theme="9" tint="0.79998168889431442"/>
                </patternFill>
              </fill>
            </x14:dxf>
          </x14:cfRule>
          <xm:sqref>B38:E50</xm:sqref>
        </x14:conditionalFormatting>
        <x14:conditionalFormatting xmlns:xm="http://schemas.microsoft.com/office/excel/2006/main">
          <x14:cfRule type="expression" priority="4" id="{D08A200E-78E0-4B81-8CFE-57EB457065E5}">
            <xm:f>IF('1. Lähtötiedot ja rajaukset'!$B$27 ="",FALSE,TRUE)</xm:f>
            <x14:dxf>
              <fill>
                <patternFill>
                  <bgColor theme="9" tint="0.79998168889431442"/>
                </patternFill>
              </fill>
            </x14:dxf>
          </x14:cfRule>
          <xm:sqref>B51:E51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B2E5-6480-4932-920D-6FEAE3F02554}">
  <sheetPr codeName="Taul6">
    <pageSetUpPr fitToPage="1"/>
  </sheetPr>
  <dimension ref="A1:V89"/>
  <sheetViews>
    <sheetView showGridLines="0" topLeftCell="A55" zoomScaleNormal="100" workbookViewId="0">
      <selection activeCell="B3" sqref="B3"/>
    </sheetView>
  </sheetViews>
  <sheetFormatPr defaultRowHeight="14.5" x14ac:dyDescent="0.35"/>
  <cols>
    <col min="2" max="2" width="18.54296875" customWidth="1"/>
    <col min="3" max="3" width="16.1796875" customWidth="1"/>
    <col min="4" max="4" width="17.453125" bestFit="1" customWidth="1"/>
    <col min="5" max="5" width="18" customWidth="1"/>
    <col min="6" max="6" width="11.54296875" customWidth="1"/>
    <col min="19" max="19" width="12.81640625" customWidth="1"/>
    <col min="20" max="20" width="8.81640625" customWidth="1"/>
  </cols>
  <sheetData>
    <row r="1" spans="1:20" ht="52" customHeight="1" thickBot="1" x14ac:dyDescent="0.7">
      <c r="A1" s="17"/>
      <c r="B1" s="36" t="s">
        <v>96</v>
      </c>
      <c r="C1" s="36"/>
      <c r="D1" s="37"/>
      <c r="E1" s="37"/>
      <c r="F1" s="37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57"/>
    </row>
    <row r="2" spans="1:20" ht="52" customHeight="1" thickTop="1" x14ac:dyDescent="0.65">
      <c r="A2" s="17"/>
      <c r="B2" s="58"/>
      <c r="C2" s="58"/>
      <c r="D2" s="59"/>
      <c r="E2" s="59"/>
      <c r="F2" s="59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38.5" customHeight="1" x14ac:dyDescent="0.55000000000000004">
      <c r="A3" s="17"/>
      <c r="B3" s="18" t="s">
        <v>90</v>
      </c>
      <c r="C3" s="17"/>
      <c r="D3" s="17"/>
      <c r="E3" s="17"/>
      <c r="F3" s="17"/>
      <c r="G3" s="17"/>
      <c r="H3" s="17"/>
      <c r="I3" s="17"/>
      <c r="J3" s="18" t="s">
        <v>95</v>
      </c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3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3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3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37" customHeight="1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23.5" x14ac:dyDescent="0.55000000000000004">
      <c r="A24" s="17"/>
      <c r="B24" s="17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3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23.5" x14ac:dyDescent="0.55000000000000004">
      <c r="A26" s="17"/>
      <c r="B26" s="18" t="s">
        <v>141</v>
      </c>
      <c r="C26" s="17"/>
      <c r="D26" s="17"/>
      <c r="E26" s="17"/>
      <c r="F26" s="17"/>
      <c r="G26" s="17"/>
      <c r="H26" s="17"/>
      <c r="I26" s="17"/>
      <c r="J26" s="18" t="s">
        <v>106</v>
      </c>
      <c r="K26" s="17"/>
      <c r="L26" s="17"/>
      <c r="M26" s="17"/>
      <c r="N26" s="17"/>
      <c r="O26" s="98"/>
      <c r="P26" s="17"/>
      <c r="Q26" s="17"/>
      <c r="R26" s="17"/>
      <c r="S26" s="17"/>
      <c r="T26" s="17"/>
    </row>
    <row r="27" spans="1:20" x14ac:dyDescent="0.35">
      <c r="A27" s="17"/>
      <c r="B27" s="17"/>
      <c r="C27" s="17"/>
      <c r="D27" s="17"/>
      <c r="E27" s="9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35">
      <c r="A29" s="17"/>
      <c r="B29" s="17"/>
      <c r="C29" s="17"/>
      <c r="D29" s="60" t="s">
        <v>66</v>
      </c>
      <c r="E29" s="60"/>
      <c r="F29" s="60" t="s">
        <v>98</v>
      </c>
      <c r="G29" s="60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35">
      <c r="A30" s="17"/>
      <c r="B30" s="60" t="s">
        <v>97</v>
      </c>
      <c r="C30" s="17"/>
      <c r="D30" s="61" t="e">
        <f>'2. Tulosten syöttö'!I10/'1. Lähtötiedot ja rajaukset'!B9</f>
        <v>#DIV/0!</v>
      </c>
      <c r="E30" s="60" t="s">
        <v>91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9.75" customHeight="1" x14ac:dyDescent="0.35">
      <c r="A31" s="17"/>
      <c r="B31" s="60"/>
      <c r="C31" s="17"/>
      <c r="D31" s="61"/>
      <c r="E31" s="6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35">
      <c r="A32" s="17"/>
      <c r="B32" s="63" t="str">
        <f>IF('1. Lähtötiedot ja rajaukset'!B14="Kyllä",'1. Lähtötiedot ja rajaukset'!A14,"")</f>
        <v/>
      </c>
      <c r="C32" s="17"/>
      <c r="D32" s="81" t="str">
        <f>IF('1. Lähtötiedot ja rajaukset'!$B14="Kyllä",('2. Tulosten syöttö'!$B38/'2. Tulosten syöttö'!$C38),"")</f>
        <v/>
      </c>
      <c r="E32" s="63" t="str">
        <f>IF('1. Lähtötiedot ja rajaukset'!$B14="Kyllä","kgCO2e/€","")</f>
        <v/>
      </c>
      <c r="F32" s="63" t="str">
        <f>IF('1. Lähtötiedot ja rajaukset'!$B14="Kyllä",('2. Tulosten syöttö'!$B38/'1. Lähtötiedot ja rajaukset'!$C14),"")</f>
        <v/>
      </c>
      <c r="G32" s="63" t="str">
        <f>IF('1. Lähtötiedot ja rajaukset'!$B14="Kyllä",_xlfn.CONCAT("kgCO2e/",'1. Lähtötiedot ja rajaukset'!$D14),"")</f>
        <v/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35">
      <c r="A33" s="17"/>
      <c r="B33" s="63" t="str">
        <f>IF('1. Lähtötiedot ja rajaukset'!B15="Kyllä",'1. Lähtötiedot ja rajaukset'!A15,"")</f>
        <v/>
      </c>
      <c r="C33" s="17"/>
      <c r="D33" s="81" t="str">
        <f>IF('1. Lähtötiedot ja rajaukset'!$B15="Kyllä",('2. Tulosten syöttö'!$B39/'2. Tulosten syöttö'!$C39),"")</f>
        <v/>
      </c>
      <c r="E33" s="63" t="str">
        <f>IF('1. Lähtötiedot ja rajaukset'!$B15="Kyllä","kgCO2e/€","")</f>
        <v/>
      </c>
      <c r="F33" s="63" t="str">
        <f>IF('1. Lähtötiedot ja rajaukset'!$B15="Kyllä",('2. Tulosten syöttö'!$B39/'1. Lähtötiedot ja rajaukset'!$C15),"")</f>
        <v/>
      </c>
      <c r="G33" s="63" t="str">
        <f>IF('1. Lähtötiedot ja rajaukset'!$B15="Kyllä",_xlfn.CONCAT("kgCO2e/",'1. Lähtötiedot ja rajaukset'!$D15),"")</f>
        <v/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35">
      <c r="A34" s="17"/>
      <c r="B34" s="63" t="str">
        <f>IF('1. Lähtötiedot ja rajaukset'!B16="Kyllä",'1. Lähtötiedot ja rajaukset'!A16,"")</f>
        <v/>
      </c>
      <c r="C34" s="17"/>
      <c r="D34" s="81" t="str">
        <f>IF('1. Lähtötiedot ja rajaukset'!$B16="Kyllä",('2. Tulosten syöttö'!$B40/'2. Tulosten syöttö'!$C40),"")</f>
        <v/>
      </c>
      <c r="E34" s="63" t="str">
        <f>IF('1. Lähtötiedot ja rajaukset'!$B16="Kyllä","kgCO2e/€","")</f>
        <v/>
      </c>
      <c r="F34" s="63" t="str">
        <f>IF('1. Lähtötiedot ja rajaukset'!$B16="Kyllä",('2. Tulosten syöttö'!$B40/'1. Lähtötiedot ja rajaukset'!$C16),"")</f>
        <v/>
      </c>
      <c r="G34" s="63" t="str">
        <f>IF('1. Lähtötiedot ja rajaukset'!$B16="Kyllä",_xlfn.CONCAT("kgCO2e/",'1. Lähtötiedot ja rajaukset'!$D16),"")</f>
        <v/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35">
      <c r="A35" s="17"/>
      <c r="B35" s="63" t="str">
        <f>IF('1. Lähtötiedot ja rajaukset'!B17="Kyllä",'1. Lähtötiedot ja rajaukset'!A17,"")</f>
        <v/>
      </c>
      <c r="C35" s="17"/>
      <c r="D35" s="81" t="str">
        <f>IF('1. Lähtötiedot ja rajaukset'!$B17="Kyllä",('2. Tulosten syöttö'!$B41/'2. Tulosten syöttö'!$C41),"")</f>
        <v/>
      </c>
      <c r="E35" s="63" t="str">
        <f>IF('1. Lähtötiedot ja rajaukset'!$B17="Kyllä","kgCO2e/€","")</f>
        <v/>
      </c>
      <c r="F35" s="63" t="str">
        <f>IF('1. Lähtötiedot ja rajaukset'!$B17="Kyllä",('2. Tulosten syöttö'!$B41/'1. Lähtötiedot ja rajaukset'!$C17),"")</f>
        <v/>
      </c>
      <c r="G35" s="63" t="str">
        <f>IF('1. Lähtötiedot ja rajaukset'!$B17="Kyllä",_xlfn.CONCAT("kgCO2e/",'1. Lähtötiedot ja rajaukset'!$D17),"")</f>
        <v/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35">
      <c r="A36" s="17"/>
      <c r="B36" s="63" t="str">
        <f>IF('1. Lähtötiedot ja rajaukset'!B18="Kyllä",'1. Lähtötiedot ja rajaukset'!A18,"")</f>
        <v/>
      </c>
      <c r="C36" s="17"/>
      <c r="D36" s="81" t="str">
        <f>IF('1. Lähtötiedot ja rajaukset'!$B18="Kyllä",('2. Tulosten syöttö'!$B42/'2. Tulosten syöttö'!$C42),"")</f>
        <v/>
      </c>
      <c r="E36" s="63" t="str">
        <f>IF('1. Lähtötiedot ja rajaukset'!$B18="Kyllä","kgCO2e/€","")</f>
        <v/>
      </c>
      <c r="F36" s="63" t="str">
        <f>IF('1. Lähtötiedot ja rajaukset'!$B18="Kyllä",('2. Tulosten syöttö'!$B42/'1. Lähtötiedot ja rajaukset'!$C18),"")</f>
        <v/>
      </c>
      <c r="G36" s="63" t="str">
        <f>IF('1. Lähtötiedot ja rajaukset'!$B18="Kyllä",_xlfn.CONCAT("kgCO2e/",'1. Lähtötiedot ja rajaukset'!$D18),"")</f>
        <v/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35">
      <c r="A37" s="17"/>
      <c r="B37" s="63" t="str">
        <f>IF('1. Lähtötiedot ja rajaukset'!B19="Kyllä",'1. Lähtötiedot ja rajaukset'!A19,"")</f>
        <v/>
      </c>
      <c r="C37" s="17"/>
      <c r="D37" s="81" t="str">
        <f>IF('1. Lähtötiedot ja rajaukset'!$B19="Kyllä",('2. Tulosten syöttö'!$B43/'2. Tulosten syöttö'!$C43),"")</f>
        <v/>
      </c>
      <c r="E37" s="63" t="str">
        <f>IF('1. Lähtötiedot ja rajaukset'!$B19="Kyllä","kgCO2e/€","")</f>
        <v/>
      </c>
      <c r="F37" s="63" t="str">
        <f>IF('1. Lähtötiedot ja rajaukset'!$B19="Kyllä",('2. Tulosten syöttö'!$B43/'1. Lähtötiedot ja rajaukset'!$C19),"")</f>
        <v/>
      </c>
      <c r="G37" s="63" t="str">
        <f>IF('1. Lähtötiedot ja rajaukset'!$B19="Kyllä",_xlfn.CONCAT("kgCO2e/",'1. Lähtötiedot ja rajaukset'!$D19),"")</f>
        <v/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35">
      <c r="A38" s="17"/>
      <c r="B38" s="63" t="str">
        <f>IF('1. Lähtötiedot ja rajaukset'!B20="Kyllä",'1. Lähtötiedot ja rajaukset'!A20,"")</f>
        <v/>
      </c>
      <c r="C38" s="17"/>
      <c r="D38" s="81" t="str">
        <f>IF('1. Lähtötiedot ja rajaukset'!$B20="Kyllä",('2. Tulosten syöttö'!$B44/'2. Tulosten syöttö'!$C44),"")</f>
        <v/>
      </c>
      <c r="E38" s="63" t="str">
        <f>IF('1. Lähtötiedot ja rajaukset'!$B20="Kyllä","kgCO2e/€","")</f>
        <v/>
      </c>
      <c r="F38" s="63" t="str">
        <f>IF('1. Lähtötiedot ja rajaukset'!$B20="Kyllä",('2. Tulosten syöttö'!$B44/'1. Lähtötiedot ja rajaukset'!$C20),"")</f>
        <v/>
      </c>
      <c r="G38" s="63" t="str">
        <f>IF('1. Lähtötiedot ja rajaukset'!$B20="Kyllä",_xlfn.CONCAT("kgCO2e/",'1. Lähtötiedot ja rajaukset'!$D20),"")</f>
        <v/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35">
      <c r="A39" s="17"/>
      <c r="B39" s="63" t="str">
        <f>IF('1. Lähtötiedot ja rajaukset'!B21="Kyllä",'1. Lähtötiedot ja rajaukset'!A21,"")</f>
        <v/>
      </c>
      <c r="C39" s="17"/>
      <c r="D39" s="81" t="str">
        <f>IF('1. Lähtötiedot ja rajaukset'!$B21="Kyllä",('2. Tulosten syöttö'!$B45/'2. Tulosten syöttö'!$C45),"")</f>
        <v/>
      </c>
      <c r="E39" s="63" t="str">
        <f>IF('1. Lähtötiedot ja rajaukset'!$B21="Kyllä","kgCO2e/€","")</f>
        <v/>
      </c>
      <c r="F39" s="63" t="str">
        <f>IF('1. Lähtötiedot ja rajaukset'!$B21="Kyllä",('2. Tulosten syöttö'!$B45/'1. Lähtötiedot ja rajaukset'!$C21),"")</f>
        <v/>
      </c>
      <c r="G39" s="63" t="str">
        <f>IF('1. Lähtötiedot ja rajaukset'!$B21="Kyllä",_xlfn.CONCAT("kgCO2e/",'1. Lähtötiedot ja rajaukset'!$D21),"")</f>
        <v/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35">
      <c r="A40" s="17"/>
      <c r="B40" s="63" t="str">
        <f>IF('1. Lähtötiedot ja rajaukset'!B22="Kyllä",'1. Lähtötiedot ja rajaukset'!A22,"")</f>
        <v/>
      </c>
      <c r="C40" s="17"/>
      <c r="D40" s="81" t="str">
        <f>IF('1. Lähtötiedot ja rajaukset'!$B22="Kyllä",('2. Tulosten syöttö'!$B46/'2. Tulosten syöttö'!$C46),"")</f>
        <v/>
      </c>
      <c r="E40" s="63" t="str">
        <f>IF('1. Lähtötiedot ja rajaukset'!$B22="Kyllä","kgCO2e/€","")</f>
        <v/>
      </c>
      <c r="F40" s="63" t="str">
        <f>IF('1. Lähtötiedot ja rajaukset'!$B22="Kyllä",('2. Tulosten syöttö'!$B46/'1. Lähtötiedot ja rajaukset'!$C22),"")</f>
        <v/>
      </c>
      <c r="G40" s="63" t="str">
        <f>IF('1. Lähtötiedot ja rajaukset'!$B22="Kyllä",_xlfn.CONCAT("kgCO2e/",'1. Lähtötiedot ja rajaukset'!$D22),"")</f>
        <v/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35">
      <c r="A41" s="17"/>
      <c r="B41" s="63" t="str">
        <f>IF('1. Lähtötiedot ja rajaukset'!B23="Kyllä",'1. Lähtötiedot ja rajaukset'!A23,"")</f>
        <v/>
      </c>
      <c r="C41" s="17"/>
      <c r="D41" s="81" t="str">
        <f>IF('1. Lähtötiedot ja rajaukset'!$B23="Kyllä",('2. Tulosten syöttö'!$B47/'2. Tulosten syöttö'!$C47),"")</f>
        <v/>
      </c>
      <c r="E41" s="63" t="str">
        <f>IF('1. Lähtötiedot ja rajaukset'!$B23="Kyllä","kgCO2e/€","")</f>
        <v/>
      </c>
      <c r="F41" s="63" t="str">
        <f>IF('1. Lähtötiedot ja rajaukset'!$B23="Kyllä",('2. Tulosten syöttö'!$B47/'1. Lähtötiedot ja rajaukset'!$C23),"")</f>
        <v/>
      </c>
      <c r="G41" s="63" t="str">
        <f>IF('1. Lähtötiedot ja rajaukset'!$B23="Kyllä",_xlfn.CONCAT("kgCO2e/",'1. Lähtötiedot ja rajaukset'!$D23),"")</f>
        <v/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35">
      <c r="A42" s="17"/>
      <c r="B42" s="63" t="str">
        <f>IF('1. Lähtötiedot ja rajaukset'!B24="Kyllä",'1. Lähtötiedot ja rajaukset'!A24,"")</f>
        <v/>
      </c>
      <c r="C42" s="17"/>
      <c r="D42" s="81" t="str">
        <f>IF('1. Lähtötiedot ja rajaukset'!$B24="Kyllä",('2. Tulosten syöttö'!$B48/'2. Tulosten syöttö'!$C48),"")</f>
        <v/>
      </c>
      <c r="E42" s="63" t="str">
        <f>IF('1. Lähtötiedot ja rajaukset'!$B24="Kyllä","kgCO2e/€","")</f>
        <v/>
      </c>
      <c r="F42" s="63" t="str">
        <f>IF('1. Lähtötiedot ja rajaukset'!$B24="Kyllä",('2. Tulosten syöttö'!$B48/'1. Lähtötiedot ja rajaukset'!$C24),"")</f>
        <v/>
      </c>
      <c r="G42" s="63" t="str">
        <f>IF('1. Lähtötiedot ja rajaukset'!$B24="Kyllä",_xlfn.CONCAT("kgCO2e/",'1. Lähtötiedot ja rajaukset'!$D24),"")</f>
        <v/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35">
      <c r="A43" s="17"/>
      <c r="B43" s="63" t="str">
        <f>IF('1. Lähtötiedot ja rajaukset'!B26="Kyllä",'1. Lähtötiedot ja rajaukset'!A26,"")</f>
        <v/>
      </c>
      <c r="C43" s="17"/>
      <c r="D43" s="81" t="str">
        <f>IF('1. Lähtötiedot ja rajaukset'!$B26="Kyllä",('2. Tulosten syöttö'!$B50/'2. Tulosten syöttö'!$C50),"")</f>
        <v/>
      </c>
      <c r="E43" s="63" t="str">
        <f>IF('1. Lähtötiedot ja rajaukset'!$B26="Kyllä","kgCO2e/€","")</f>
        <v/>
      </c>
      <c r="F43" s="63" t="str">
        <f>IF('1. Lähtötiedot ja rajaukset'!$B26="Kyllä",('2. Tulosten syöttö'!$B50/'1. Lähtötiedot ja rajaukset'!$C26),"")</f>
        <v/>
      </c>
      <c r="G43" s="63" t="str">
        <f>IF('1. Lähtötiedot ja rajaukset'!$B26="Kyllä",_xlfn.CONCAT("kgCO2e/",'1. Lähtötiedot ja rajaukset'!$D26),"")</f>
        <v/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35">
      <c r="A44" s="51"/>
      <c r="B44" s="62">
        <f>IF(ISBLANK('1. Lähtötiedot ja rajaukset'!B27),,'1. Lähtötiedot ja rajaukset'!B27)</f>
        <v>0</v>
      </c>
      <c r="C44" s="51"/>
      <c r="D44" s="84">
        <f>IF(ISBLANK('1. Lähtötiedot ja rajaukset'!B27),,('2. Tulosten syöttö'!$B51/'2. Tulosten syöttö'!$C51))</f>
        <v>0</v>
      </c>
      <c r="E44" s="62">
        <f>IF(ISBLANK('1. Lähtötiedot ja rajaukset'!B27),,"kgCO2e/€")</f>
        <v>0</v>
      </c>
      <c r="F44" s="62">
        <f>IF(ISBLANK('1. Lähtötiedot ja rajaukset'!B27),,('2. Tulosten syöttö'!$B51/'1. Lähtötiedot ja rajaukset'!$C27))</f>
        <v>0</v>
      </c>
      <c r="G44" s="62">
        <f>IF(ISBLANK('1. Lähtötiedot ja rajaukset'!B27),,_xlfn.CONCAT("kgCO2e/",'1. Lähtötiedot ja rajaukset'!$D27))</f>
        <v>0</v>
      </c>
      <c r="H44" s="51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35">
      <c r="A45" s="51"/>
      <c r="B45" s="62"/>
      <c r="C45" s="51"/>
      <c r="D45" s="51"/>
      <c r="E45" s="51"/>
      <c r="F45" s="51"/>
      <c r="G45" s="51"/>
      <c r="H45" s="51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35">
      <c r="A46" s="17"/>
      <c r="B46" s="63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ht="15" customHeight="1" x14ac:dyDescent="0.5500000000000000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8"/>
      <c r="Q48" s="17"/>
      <c r="R48" s="17"/>
      <c r="S48" s="17"/>
      <c r="T48" s="17"/>
    </row>
    <row r="49" spans="1:22" ht="23.5" x14ac:dyDescent="0.55000000000000004">
      <c r="A49" s="17"/>
      <c r="B49" s="18" t="s">
        <v>62</v>
      </c>
      <c r="C49" s="64"/>
      <c r="D49" s="64"/>
      <c r="E49" s="17"/>
      <c r="F49" s="17"/>
      <c r="G49" s="17"/>
      <c r="H49" s="17"/>
      <c r="I49" s="17"/>
      <c r="J49" s="18"/>
      <c r="K49" s="17"/>
      <c r="L49" s="17"/>
      <c r="M49" s="17"/>
      <c r="N49" s="17"/>
      <c r="O49" s="17"/>
      <c r="P49" s="18"/>
      <c r="Q49" s="17"/>
      <c r="R49" s="17"/>
      <c r="S49" s="17"/>
      <c r="T49" s="17"/>
      <c r="V49" s="18"/>
    </row>
    <row r="50" spans="1:22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2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57"/>
      <c r="Q51" s="57"/>
      <c r="R51" s="57"/>
      <c r="S51" s="57"/>
      <c r="T51" s="57"/>
    </row>
    <row r="52" spans="1:22" ht="31.75" customHeight="1" x14ac:dyDescent="0.45">
      <c r="A52" s="17"/>
      <c r="B52" s="69" t="s">
        <v>63</v>
      </c>
      <c r="C52" s="70" t="s">
        <v>81</v>
      </c>
      <c r="D52" s="71" t="s">
        <v>80</v>
      </c>
      <c r="E52" s="70" t="s">
        <v>82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37"/>
      <c r="Q52" s="137"/>
      <c r="R52" s="137"/>
      <c r="S52" s="137"/>
      <c r="T52" s="137"/>
    </row>
    <row r="53" spans="1:22" ht="31.75" customHeight="1" x14ac:dyDescent="0.35">
      <c r="A53" s="17"/>
      <c r="B53" s="65" t="s">
        <v>9</v>
      </c>
      <c r="C53" s="115">
        <f>'2. Tulosten syöttö'!I8</f>
        <v>0</v>
      </c>
      <c r="D53" s="116">
        <f>SUM('2. Tulosten syöttö'!C18)</f>
        <v>0</v>
      </c>
      <c r="E53" s="115">
        <f>SUM(Taulukko5[[#This Row],[Vertailupäästöt (kg CO2e)]:[Hankekohtaiset lisälaskennat]])</f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38"/>
      <c r="Q53" s="138"/>
      <c r="R53" s="138"/>
      <c r="S53" s="138"/>
      <c r="T53" s="138"/>
    </row>
    <row r="54" spans="1:22" ht="31.75" customHeight="1" x14ac:dyDescent="0.35">
      <c r="A54" s="17"/>
      <c r="B54" s="65" t="s">
        <v>13</v>
      </c>
      <c r="C54" s="115">
        <f>'2. Tulosten syöttö'!I9</f>
        <v>0</v>
      </c>
      <c r="D54" s="116">
        <f>SUM('2. Tulosten syöttö'!C19)</f>
        <v>0</v>
      </c>
      <c r="E54" s="115">
        <f>SUM(Taulukko5[[#This Row],[Vertailupäästöt (kg CO2e)]:[Hankekohtaiset lisälaskennat]])</f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36"/>
      <c r="Q54" s="136"/>
      <c r="R54" s="136"/>
      <c r="S54" s="136"/>
      <c r="T54" s="136"/>
    </row>
    <row r="55" spans="1:22" ht="31.75" customHeight="1" thickBot="1" x14ac:dyDescent="0.4">
      <c r="A55" s="17"/>
      <c r="B55" s="73" t="s">
        <v>36</v>
      </c>
      <c r="C55" s="117"/>
      <c r="D55" s="117">
        <f>SUM('2. Tulosten syöttö'!C20:C23)</f>
        <v>0</v>
      </c>
      <c r="E55" s="117">
        <f>SUM(Taulukko5[[#This Row],[Vertailupäästöt (kg CO2e)]:[Hankekohtaiset lisälaskennat]])</f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57"/>
      <c r="Q55" s="57"/>
      <c r="R55" s="57"/>
      <c r="S55" s="57"/>
      <c r="T55" s="57"/>
    </row>
    <row r="56" spans="1:22" ht="31.75" customHeight="1" thickTop="1" x14ac:dyDescent="0.35">
      <c r="A56" s="17"/>
      <c r="B56" s="114" t="s">
        <v>53</v>
      </c>
      <c r="C56" s="118">
        <f>SUM(Taulukko5[Vertailupäästöt (kg CO2e)])</f>
        <v>0</v>
      </c>
      <c r="D56" s="118">
        <f>SUM(Taulukko5[Hankekohtaiset lisälaskennat])</f>
        <v>0</v>
      </c>
      <c r="E56" s="118">
        <f>SUM(Taulukko5[Kokonaispäästöt (kg CO2e)2])</f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2" ht="31.75" customHeight="1" x14ac:dyDescent="0.35">
      <c r="A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2" ht="31" x14ac:dyDescent="0.35">
      <c r="A58" s="17"/>
      <c r="B58" s="74" t="s">
        <v>19</v>
      </c>
      <c r="C58" s="72" t="s">
        <v>99</v>
      </c>
      <c r="D58" s="119">
        <f>'2. Tulosten syöttö'!C24</f>
        <v>0</v>
      </c>
      <c r="E58" s="119">
        <f>D58</f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57"/>
      <c r="Q58" s="57"/>
      <c r="R58" s="57"/>
      <c r="S58" s="57"/>
      <c r="T58" s="57"/>
    </row>
    <row r="59" spans="1:22" ht="18.5" x14ac:dyDescent="0.4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37"/>
      <c r="Q59" s="137"/>
      <c r="R59" s="137"/>
      <c r="S59" s="137"/>
      <c r="T59" s="137"/>
    </row>
    <row r="60" spans="1:22" ht="31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38"/>
      <c r="Q60" s="138"/>
      <c r="R60" s="138"/>
      <c r="S60" s="138"/>
      <c r="T60" s="138"/>
    </row>
    <row r="61" spans="1:22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36"/>
      <c r="Q61" s="136"/>
      <c r="R61" s="136"/>
      <c r="S61" s="136"/>
      <c r="T61" s="136"/>
    </row>
    <row r="62" spans="1:22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57"/>
      <c r="Q62" s="57"/>
      <c r="R62" s="57"/>
      <c r="S62" s="57"/>
      <c r="T62" s="57"/>
    </row>
    <row r="63" spans="1:22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2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3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3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3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3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3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ht="29.15" customHeight="1" x14ac:dyDescent="0.3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3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3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3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ht="33" customHeight="1" x14ac:dyDescent="0.35">
      <c r="A78" s="17"/>
      <c r="B78" s="17"/>
      <c r="C78" s="17"/>
      <c r="D78" s="17"/>
      <c r="E78" s="17"/>
      <c r="F78" s="64"/>
      <c r="G78" s="64"/>
      <c r="H78" s="64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ht="36.75" customHeight="1" x14ac:dyDescent="0.35">
      <c r="A79" s="17"/>
      <c r="B79" s="17"/>
      <c r="C79" s="17"/>
      <c r="D79" s="17"/>
      <c r="E79" s="17"/>
      <c r="F79" s="64"/>
      <c r="G79" s="64"/>
      <c r="H79" s="64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ht="30" customHeight="1" x14ac:dyDescent="0.35">
      <c r="A80" s="17"/>
      <c r="B80" s="17"/>
      <c r="C80" s="17"/>
      <c r="D80" s="17"/>
      <c r="E80" s="17"/>
      <c r="F80" s="64"/>
      <c r="G80" s="64"/>
      <c r="H80" s="64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ht="30" customHeight="1" x14ac:dyDescent="0.35">
      <c r="A81" s="17"/>
      <c r="B81" s="17"/>
      <c r="C81" s="17"/>
      <c r="D81" s="17"/>
      <c r="E81" s="17"/>
      <c r="F81" s="64"/>
      <c r="G81" s="64"/>
      <c r="H81" s="64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ht="30" customHeight="1" x14ac:dyDescent="0.35">
      <c r="A82" s="17"/>
      <c r="B82" s="17"/>
      <c r="C82" s="17"/>
      <c r="D82" s="17"/>
      <c r="E82" s="17"/>
      <c r="F82" s="64"/>
      <c r="G82" s="64"/>
      <c r="H82" s="64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ht="30" customHeight="1" x14ac:dyDescent="0.35">
      <c r="A83" s="17"/>
      <c r="B83" s="17"/>
      <c r="C83" s="17"/>
      <c r="D83" s="17"/>
      <c r="E83" s="17"/>
      <c r="F83" s="64"/>
      <c r="G83" s="64"/>
      <c r="H83" s="64"/>
      <c r="I83" s="64"/>
      <c r="J83" s="64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ht="30" customHeight="1" x14ac:dyDescent="0.35">
      <c r="A84" s="17"/>
      <c r="B84" s="17"/>
      <c r="C84" s="17"/>
      <c r="D84" s="17"/>
      <c r="E84" s="17"/>
      <c r="F84" s="64"/>
      <c r="G84" s="64"/>
      <c r="H84" s="64"/>
      <c r="I84" s="64"/>
      <c r="J84" s="64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ht="31" customHeight="1" x14ac:dyDescent="0.35">
      <c r="A85" s="17"/>
      <c r="B85" s="66"/>
      <c r="C85" s="67"/>
      <c r="D85" s="67"/>
      <c r="E85" s="68"/>
      <c r="F85" s="64"/>
      <c r="G85" s="64"/>
      <c r="H85" s="64"/>
      <c r="I85" s="64"/>
      <c r="J85" s="64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3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3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9" spans="1:20" ht="21" x14ac:dyDescent="0.5">
      <c r="B89" s="19"/>
    </row>
  </sheetData>
  <sheetProtection sheet="1" objects="1" scenarios="1"/>
  <mergeCells count="6">
    <mergeCell ref="P61:T61"/>
    <mergeCell ref="P52:T52"/>
    <mergeCell ref="P53:T53"/>
    <mergeCell ref="P54:T54"/>
    <mergeCell ref="P59:T59"/>
    <mergeCell ref="P60:T60"/>
  </mergeCells>
  <pageMargins left="0.25" right="0.25" top="0.75" bottom="0.75" header="0.3" footer="0.3"/>
  <pageSetup paperSize="9" scale="46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9BC4-C381-40A7-B9C8-F34F134CC543}">
  <sheetPr codeName="Taul7"/>
  <dimension ref="A1:L30"/>
  <sheetViews>
    <sheetView workbookViewId="0">
      <selection activeCell="H14" sqref="H14"/>
    </sheetView>
  </sheetViews>
  <sheetFormatPr defaultRowHeight="14.5" x14ac:dyDescent="0.35"/>
  <cols>
    <col min="2" max="2" width="32.1796875" customWidth="1"/>
    <col min="4" max="4" width="22.81640625" customWidth="1"/>
    <col min="5" max="5" width="16.54296875" customWidth="1"/>
  </cols>
  <sheetData>
    <row r="1" spans="1:12" x14ac:dyDescent="0.35">
      <c r="A1" t="s">
        <v>6</v>
      </c>
      <c r="D1" t="s">
        <v>7</v>
      </c>
    </row>
    <row r="3" spans="1:12" x14ac:dyDescent="0.35">
      <c r="A3" t="s">
        <v>0</v>
      </c>
      <c r="L3" s="15" t="s">
        <v>124</v>
      </c>
    </row>
    <row r="4" spans="1:12" x14ac:dyDescent="0.35">
      <c r="B4" t="s">
        <v>40</v>
      </c>
      <c r="L4" s="100" t="s">
        <v>123</v>
      </c>
    </row>
    <row r="5" spans="1:12" x14ac:dyDescent="0.35">
      <c r="B5" t="s">
        <v>41</v>
      </c>
      <c r="D5" t="s">
        <v>47</v>
      </c>
      <c r="E5" t="s">
        <v>49</v>
      </c>
      <c r="F5" t="b">
        <v>1</v>
      </c>
      <c r="L5" s="100" t="s">
        <v>120</v>
      </c>
    </row>
    <row r="6" spans="1:12" x14ac:dyDescent="0.35">
      <c r="B6" t="s">
        <v>42</v>
      </c>
      <c r="L6" s="100" t="s">
        <v>121</v>
      </c>
    </row>
    <row r="7" spans="1:12" x14ac:dyDescent="0.35">
      <c r="A7" t="s">
        <v>1</v>
      </c>
      <c r="L7" s="100" t="s">
        <v>122</v>
      </c>
    </row>
    <row r="8" spans="1:12" x14ac:dyDescent="0.35">
      <c r="B8" t="s">
        <v>55</v>
      </c>
    </row>
    <row r="9" spans="1:12" x14ac:dyDescent="0.35">
      <c r="B9" t="s">
        <v>56</v>
      </c>
    </row>
    <row r="10" spans="1:12" x14ac:dyDescent="0.35">
      <c r="A10" t="s">
        <v>2</v>
      </c>
    </row>
    <row r="12" spans="1:12" x14ac:dyDescent="0.35">
      <c r="D12" t="s">
        <v>8</v>
      </c>
    </row>
    <row r="13" spans="1:12" ht="15" thickBot="1" x14ac:dyDescent="0.4"/>
    <row r="14" spans="1:12" ht="29.5" thickBot="1" x14ac:dyDescent="0.4">
      <c r="D14" s="4" t="s">
        <v>20</v>
      </c>
      <c r="E14" s="5" t="s">
        <v>21</v>
      </c>
    </row>
    <row r="15" spans="1:12" ht="15" thickBot="1" x14ac:dyDescent="0.4">
      <c r="D15" s="6" t="s">
        <v>22</v>
      </c>
      <c r="E15" s="7"/>
      <c r="F15" t="b">
        <v>0</v>
      </c>
    </row>
    <row r="16" spans="1:12" ht="15" thickBot="1" x14ac:dyDescent="0.4">
      <c r="D16" s="6" t="s">
        <v>23</v>
      </c>
      <c r="E16" s="7"/>
      <c r="F16" t="b">
        <v>0</v>
      </c>
    </row>
    <row r="17" spans="1:6" ht="15" thickBot="1" x14ac:dyDescent="0.4">
      <c r="D17" s="6" t="s">
        <v>24</v>
      </c>
      <c r="E17" s="7"/>
      <c r="F17" t="b">
        <v>0</v>
      </c>
    </row>
    <row r="18" spans="1:6" ht="15" thickBot="1" x14ac:dyDescent="0.4">
      <c r="D18" s="6" t="s">
        <v>25</v>
      </c>
      <c r="E18" s="7"/>
      <c r="F18" t="b">
        <v>0</v>
      </c>
    </row>
    <row r="19" spans="1:6" ht="15" thickBot="1" x14ac:dyDescent="0.4">
      <c r="D19" s="6" t="s">
        <v>26</v>
      </c>
      <c r="E19" s="7"/>
      <c r="F19" t="b">
        <v>0</v>
      </c>
    </row>
    <row r="20" spans="1:6" ht="15" thickBot="1" x14ac:dyDescent="0.4">
      <c r="A20" t="s">
        <v>3</v>
      </c>
      <c r="D20" s="8"/>
    </row>
    <row r="21" spans="1:6" ht="29.5" thickBot="1" x14ac:dyDescent="0.4">
      <c r="B21" t="s">
        <v>71</v>
      </c>
      <c r="D21" s="4" t="s">
        <v>27</v>
      </c>
      <c r="E21" s="5" t="s">
        <v>21</v>
      </c>
    </row>
    <row r="22" spans="1:6" ht="15" thickBot="1" x14ac:dyDescent="0.4">
      <c r="B22" t="s">
        <v>4</v>
      </c>
      <c r="D22" s="6" t="s">
        <v>28</v>
      </c>
      <c r="E22" s="7"/>
      <c r="F22" t="b">
        <v>0</v>
      </c>
    </row>
    <row r="23" spans="1:6" ht="15" thickBot="1" x14ac:dyDescent="0.4">
      <c r="B23" t="s">
        <v>5</v>
      </c>
      <c r="D23" s="6" t="s">
        <v>29</v>
      </c>
      <c r="E23" s="7"/>
      <c r="F23" t="b">
        <v>0</v>
      </c>
    </row>
    <row r="24" spans="1:6" ht="15" thickBot="1" x14ac:dyDescent="0.4">
      <c r="B24" t="s">
        <v>54</v>
      </c>
      <c r="D24" s="6" t="s">
        <v>30</v>
      </c>
      <c r="E24" s="7"/>
      <c r="F24" t="b">
        <v>0</v>
      </c>
    </row>
    <row r="25" spans="1:6" x14ac:dyDescent="0.35">
      <c r="B25" t="s">
        <v>107</v>
      </c>
    </row>
    <row r="26" spans="1:6" x14ac:dyDescent="0.35">
      <c r="A26" t="s">
        <v>67</v>
      </c>
    </row>
    <row r="27" spans="1:6" x14ac:dyDescent="0.35">
      <c r="E27" t="s">
        <v>57</v>
      </c>
    </row>
    <row r="28" spans="1:6" x14ac:dyDescent="0.35">
      <c r="B28" t="s">
        <v>68</v>
      </c>
      <c r="E28" t="s">
        <v>58</v>
      </c>
    </row>
    <row r="29" spans="1:6" x14ac:dyDescent="0.35">
      <c r="B29" t="s">
        <v>69</v>
      </c>
    </row>
    <row r="30" spans="1:6" x14ac:dyDescent="0.35">
      <c r="B30" t="s">
        <v>70</v>
      </c>
    </row>
  </sheetData>
  <sheetProtection insertColumns="0" insertRows="0" deleteColumns="0" delete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C0151D8B80B84DB6751A36A09402F0" ma:contentTypeVersion="8" ma:contentTypeDescription="Create a new document." ma:contentTypeScope="" ma:versionID="9e8a187978a816e3f29885493df401f8">
  <xsd:schema xmlns:xsd="http://www.w3.org/2001/XMLSchema" xmlns:xs="http://www.w3.org/2001/XMLSchema" xmlns:p="http://schemas.microsoft.com/office/2006/metadata/properties" xmlns:ns2="ac44ef61-c65b-4599-a77f-b4a7f034d5f5" targetNamespace="http://schemas.microsoft.com/office/2006/metadata/properties" ma:root="true" ma:fieldsID="90247a3c5feb7ab3e9097d1f50651d10" ns2:_="">
    <xsd:import namespace="ac44ef61-c65b-4599-a77f-b4a7f034d5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4ef61-c65b-4599-a77f-b4a7f034d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I 0 D A A B Q S w M E F A A C A A g A B n C d V R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B n C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w n V U 6 V v n 6 h w A A A K Y A A A A T A B w A R m 9 y b X V s Y X M v U 2 V j d G l v b j E u b S C i G A A o o B Q A A A A A A A A A A A A A A A A A A A A A A A A A A A B d j b E K w j A Q Q P d A / i F 0 0 i V B u l m c X N 0 c H M v Z X M 3 Z m o T e 1 a D f 4 5 / 4 Y x Z c x L c 8 e M t j 7 I R S N M e v N 4 1 W W n G A C b 3 h O Q 3 A 9 x b G G a 8 w J L M z I 4 p W Z u H w f g W P S z n h 2 e 5 T F I z C q y q I Z N 4 6 V 0 r x t X 3 c M k z E k m x P z t f u Q t x 6 E H C c k a m n z v 0 v 7 J N y t d a K 4 u + m + Q B Q S w E C L Q A U A A I A C A A G c J 1 V G i I h z a Q A A A D 2 A A A A E g A A A A A A A A A A A A A A A A A A A A A A Q 2 9 u Z m l n L 1 B h Y 2 t h Z 2 U u e G 1 s U E s B A i 0 A F A A C A A g A B n C d V Q / K 6 a u k A A A A 6 Q A A A B M A A A A A A A A A A A A A A A A A 8 A A A A F t D b 2 5 0 Z W 5 0 X 1 R 5 c G V z X S 5 4 b W x Q S w E C L Q A U A A I A C A A G c J 1 V O l b 5 + o c A A A C m A A A A E w A A A A A A A A A A A A A A A A D h A Q A A R m 9 y b X V s Y X M v U 2 V j d G l v b j E u b V B L B Q Y A A A A A A w A D A M I A A A C 1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B Q A A A A A A A A M F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z d W 9 r Y X N 2 X 2 F s d W V q Y W t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Q m l u Y X J 5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I 5 V D E x O j U 2 O j M x L j c 5 O T M 1 N D F a I i A v P j x F b n R y e S B U e X B l P S J G a W x s U 3 R h d H V z I i B W Y W x 1 Z T 0 i c 1 d h a X R p b m d G b 3 J F e G N l b F J l Z n J l c 2 g i I C 8 + P C 9 T d G F i b G V F b n R y a W V z P j w v S X R l b T 4 8 S X R l b T 4 8 S X R l b U x v Y 2 F 0 a W 9 u P j x J d G V t V H l w Z T 5 G b 3 J t d W x h P C 9 J d G V t V H l w Z T 4 8 S X R l b V B h d G g + U 2 V j d G l v b j E v c 3 V v a 2 F z d l 9 h b H V l a m F r b y 9 M J U M z J U E 0 a G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t S q t 7 O j 2 V K v Z L 6 G W i 1 2 T I A A A A A A g A A A A A A A 2 Y A A M A A A A A Q A A A A 4 U q + K 6 G p f B R + v U p 2 i V b L i Q A A A A A E g A A A o A A A A B A A A A B N 1 9 s y e S b k o 3 Y v 0 p x O H 6 k g U A A A A B a k d X k O G v z d W a 4 w V a D b Q y 0 a L r G p u N U z y k c x 8 1 a O j G 8 W e v j U Y U f H j a I q i P w 5 D 1 c n u k l Q 0 0 6 w x j 0 y 0 q c J 9 r Z v C j x Z k t 2 c R 1 i 7 R 8 S 1 z 9 h h q W P Q F A A A A N c Y F n Q V c i r q I I 3 H y d 5 g i x k s 0 D O h < / D a t a M a s h u p > 
</file>

<file path=customXml/itemProps1.xml><?xml version="1.0" encoding="utf-8"?>
<ds:datastoreItem xmlns:ds="http://schemas.openxmlformats.org/officeDocument/2006/customXml" ds:itemID="{5855133C-947F-4244-999C-D45C415DE8D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ac44ef61-c65b-4599-a77f-b4a7f034d5f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E4D4991-1F27-4854-944E-F3EDEFFBC8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F1CA2D-7A3D-4766-A99F-0CD144F9EE2E}"/>
</file>

<file path=customXml/itemProps4.xml><?xml version="1.0" encoding="utf-8"?>
<ds:datastoreItem xmlns:ds="http://schemas.openxmlformats.org/officeDocument/2006/customXml" ds:itemID="{7222C28B-F60E-4C69-8221-2CE3513C57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1. Lähtötiedot ja rajaukset</vt:lpstr>
      <vt:lpstr>2. Tulosten syöttö</vt:lpstr>
      <vt:lpstr>2.1 Tulosten raportointi</vt:lpstr>
      <vt:lpstr>___tausta-arvoja</vt:lpstr>
      <vt:lpstr>laskentajakso</vt:lpstr>
      <vt:lpstr>'2.1 Tulosten raportointi'!Tulostusalue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Pesu Janne</dc:creator>
  <cp:lastModifiedBy>Saarniaho Karoliina</cp:lastModifiedBy>
  <cp:lastPrinted>2023-10-11T15:14:36Z</cp:lastPrinted>
  <dcterms:created xsi:type="dcterms:W3CDTF">2015-06-05T18:17:20Z</dcterms:created>
  <dcterms:modified xsi:type="dcterms:W3CDTF">2024-06-04T11:49:05Z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0x0101008DC0151D8B80B84DB6751A36A09402F0</vt:lpwstr>
  </property>
</Properties>
</file>